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738E124-3686-4CEF-897C-EBF0E7D83D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EN NUMERAL 7" sheetId="33" r:id="rId1"/>
    <sheet name="NUMERAL 7" sheetId="32" r:id="rId2"/>
  </sheets>
  <definedNames>
    <definedName name="_xlnm._FilterDatabase" localSheetId="1" hidden="1">'NUMERAL 7'!$B$7:$T$342</definedName>
    <definedName name="_Hlk25070023" localSheetId="1">'NUMERAL 7'!#REF!</definedName>
    <definedName name="_xlnm.Print_Area" localSheetId="1">'NUMERAL 7'!$B$1:$T$342</definedName>
    <definedName name="_xlnm.Print_Titles" localSheetId="1">'NUMERAL 7'!$2:$7</definedName>
    <definedName name="Z_6AD032DF_9700_4DE6_A160_38A5579B4551_.wvu.FilterData" localSheetId="1" hidden="1">'NUMERAL 7'!$C$7:$R$7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2" l="1"/>
  <c r="B11" i="32"/>
  <c r="B12" i="32"/>
  <c r="B13" i="32"/>
  <c r="B14" i="32"/>
  <c r="B15" i="32"/>
  <c r="B16" i="32"/>
  <c r="B17" i="32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/>
  <c r="B31" i="32"/>
  <c r="B32" i="32"/>
  <c r="B33" i="32"/>
  <c r="B34" i="32" s="1"/>
  <c r="B35" i="32" s="1"/>
  <c r="B36" i="32" s="1"/>
  <c r="B37" i="32" s="1"/>
  <c r="B38" i="32"/>
  <c r="B39" i="32"/>
  <c r="B40" i="32"/>
  <c r="B41" i="32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/>
  <c r="B55" i="32"/>
  <c r="B56" i="32"/>
  <c r="B57" i="32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9" i="32"/>
  <c r="P8" i="32"/>
  <c r="S8" i="32"/>
  <c r="P9" i="32"/>
  <c r="S9" i="32"/>
  <c r="P10" i="32"/>
  <c r="S10" i="32"/>
  <c r="P11" i="32"/>
  <c r="S11" i="32"/>
  <c r="P12" i="32"/>
  <c r="S12" i="32"/>
  <c r="P13" i="32"/>
  <c r="S13" i="32"/>
  <c r="P14" i="32"/>
  <c r="S14" i="32"/>
  <c r="P15" i="32"/>
  <c r="S15" i="32"/>
  <c r="P16" i="32"/>
  <c r="S16" i="32"/>
  <c r="P17" i="32"/>
  <c r="S17" i="32"/>
  <c r="P18" i="32"/>
  <c r="S18" i="32"/>
  <c r="P19" i="32"/>
  <c r="S19" i="32"/>
  <c r="P20" i="32"/>
  <c r="S20" i="32"/>
  <c r="P21" i="32"/>
  <c r="S21" i="32"/>
  <c r="P22" i="32"/>
  <c r="S22" i="32"/>
  <c r="P23" i="32"/>
  <c r="S23" i="32"/>
  <c r="P24" i="32"/>
  <c r="S24" i="32"/>
  <c r="P25" i="32"/>
  <c r="S25" i="32"/>
  <c r="P26" i="32"/>
  <c r="S26" i="32"/>
  <c r="P27" i="32"/>
  <c r="S27" i="32"/>
  <c r="P28" i="32"/>
  <c r="S28" i="32"/>
  <c r="P29" i="32"/>
  <c r="S29" i="32"/>
  <c r="P30" i="32"/>
  <c r="S30" i="32"/>
  <c r="P31" i="32"/>
  <c r="S31" i="32"/>
  <c r="P32" i="32"/>
  <c r="S32" i="32"/>
  <c r="P33" i="32"/>
  <c r="S33" i="32"/>
  <c r="P34" i="32"/>
  <c r="S34" i="32"/>
  <c r="P35" i="32"/>
  <c r="S35" i="32"/>
  <c r="P36" i="32"/>
  <c r="S36" i="32"/>
  <c r="P37" i="32"/>
  <c r="S37" i="32"/>
  <c r="P38" i="32"/>
  <c r="S38" i="32"/>
  <c r="P39" i="32"/>
  <c r="S39" i="32"/>
  <c r="P40" i="32"/>
  <c r="P41" i="32"/>
  <c r="S41" i="32"/>
  <c r="P42" i="32"/>
  <c r="P43" i="32"/>
  <c r="P44" i="32"/>
  <c r="P45" i="32"/>
  <c r="P46" i="32"/>
  <c r="P47" i="32"/>
  <c r="S47" i="32"/>
  <c r="P48" i="32"/>
  <c r="S48" i="32"/>
  <c r="P49" i="32"/>
  <c r="S49" i="32"/>
  <c r="P50" i="32"/>
  <c r="S50" i="32"/>
  <c r="P51" i="32"/>
  <c r="S51" i="32"/>
  <c r="P52" i="32"/>
  <c r="S52" i="32"/>
  <c r="P53" i="32"/>
  <c r="S53" i="32"/>
  <c r="P54" i="32"/>
  <c r="S54" i="32"/>
  <c r="P55" i="32"/>
  <c r="S55" i="32"/>
  <c r="P56" i="32"/>
  <c r="S56" i="32"/>
  <c r="P57" i="32"/>
  <c r="S57" i="32"/>
  <c r="P58" i="32"/>
  <c r="S58" i="32"/>
  <c r="P59" i="32"/>
  <c r="S59" i="32"/>
  <c r="P60" i="32"/>
  <c r="S60" i="32"/>
  <c r="P61" i="32"/>
  <c r="S61" i="32"/>
  <c r="P62" i="32"/>
  <c r="S62" i="32"/>
  <c r="P63" i="32"/>
  <c r="S63" i="32"/>
  <c r="P64" i="32"/>
  <c r="P65" i="32"/>
  <c r="P66" i="32"/>
  <c r="P67" i="32"/>
  <c r="S67" i="32"/>
  <c r="P68" i="32"/>
  <c r="S68" i="32"/>
  <c r="P69" i="32"/>
  <c r="S69" i="32"/>
  <c r="P70" i="32"/>
  <c r="S70" i="32"/>
  <c r="P71" i="32"/>
  <c r="S71" i="32"/>
  <c r="P72" i="32"/>
  <c r="S72" i="32"/>
  <c r="P73" i="32"/>
  <c r="S73" i="32"/>
  <c r="P74" i="32"/>
  <c r="S74" i="32"/>
  <c r="P75" i="32"/>
  <c r="S75" i="32"/>
  <c r="P76" i="32"/>
  <c r="S76" i="32"/>
  <c r="P77" i="32"/>
  <c r="S77" i="32"/>
  <c r="P78" i="32"/>
  <c r="S78" i="32"/>
  <c r="P79" i="32"/>
  <c r="S79" i="32"/>
  <c r="P80" i="32"/>
  <c r="S80" i="32"/>
  <c r="P81" i="32"/>
  <c r="S81" i="32"/>
  <c r="P82" i="32"/>
  <c r="S82" i="32"/>
  <c r="P83" i="32"/>
  <c r="S83" i="32"/>
  <c r="P84" i="32"/>
  <c r="S84" i="32"/>
  <c r="P85" i="32"/>
  <c r="S85" i="32"/>
  <c r="P86" i="32"/>
  <c r="S86" i="32"/>
  <c r="P87" i="32"/>
  <c r="S87" i="32"/>
  <c r="P88" i="32"/>
  <c r="S88" i="32"/>
  <c r="P89" i="32"/>
  <c r="S89" i="32"/>
  <c r="P90" i="32"/>
  <c r="S90" i="32"/>
  <c r="P91" i="32"/>
  <c r="S91" i="32"/>
  <c r="P92" i="32"/>
  <c r="S92" i="32"/>
  <c r="P93" i="32"/>
  <c r="P94" i="32"/>
  <c r="P95" i="32"/>
  <c r="P96" i="32"/>
  <c r="S96" i="32"/>
  <c r="P97" i="32"/>
  <c r="S97" i="32"/>
  <c r="P98" i="32"/>
  <c r="P99" i="32"/>
  <c r="P100" i="32"/>
  <c r="P101" i="32"/>
  <c r="P102" i="32"/>
  <c r="P103" i="32"/>
  <c r="P104" i="32"/>
  <c r="P105" i="32"/>
  <c r="P106" i="32"/>
  <c r="P107" i="32"/>
  <c r="P108" i="32"/>
  <c r="P109" i="32"/>
  <c r="P110" i="32"/>
  <c r="P111" i="32"/>
  <c r="P112" i="32"/>
  <c r="P113" i="32"/>
  <c r="P114" i="32"/>
  <c r="S114" i="32"/>
  <c r="P115" i="32"/>
  <c r="P116" i="32"/>
  <c r="P117" i="32"/>
  <c r="S117" i="32"/>
  <c r="P118" i="32"/>
  <c r="S118" i="32"/>
  <c r="P119" i="32"/>
  <c r="S119" i="32"/>
  <c r="P120" i="32"/>
  <c r="S120" i="32"/>
  <c r="P121" i="32"/>
  <c r="S121" i="32"/>
  <c r="P122" i="32"/>
  <c r="S122" i="32"/>
  <c r="P123" i="32"/>
  <c r="S123" i="32"/>
  <c r="P124" i="32"/>
  <c r="S124" i="32"/>
  <c r="P125" i="32"/>
  <c r="S125" i="32"/>
  <c r="P126" i="32"/>
  <c r="S126" i="32"/>
  <c r="P127" i="32"/>
  <c r="S127" i="32"/>
  <c r="P128" i="32"/>
  <c r="S128" i="32"/>
  <c r="P129" i="32"/>
  <c r="S129" i="32"/>
  <c r="P130" i="32"/>
  <c r="S130" i="32"/>
  <c r="P131" i="32"/>
  <c r="S131" i="32"/>
  <c r="P132" i="32"/>
  <c r="S132" i="32"/>
  <c r="P133" i="32"/>
  <c r="S133" i="32"/>
  <c r="P134" i="32"/>
  <c r="S134" i="32"/>
  <c r="P135" i="32"/>
  <c r="S135" i="32"/>
  <c r="P136" i="32"/>
  <c r="S136" i="32"/>
  <c r="P137" i="32"/>
  <c r="S137" i="32"/>
  <c r="P138" i="32"/>
  <c r="S138" i="32"/>
  <c r="P139" i="32"/>
  <c r="S139" i="32"/>
  <c r="P140" i="32"/>
  <c r="S140" i="32"/>
  <c r="P141" i="32"/>
  <c r="S141" i="32"/>
  <c r="P142" i="32"/>
  <c r="S142" i="32"/>
  <c r="P143" i="32"/>
  <c r="S143" i="32"/>
  <c r="P144" i="32"/>
  <c r="S144" i="32"/>
  <c r="P145" i="32"/>
  <c r="S145" i="32"/>
  <c r="P146" i="32"/>
  <c r="S146" i="32"/>
  <c r="P147" i="32"/>
  <c r="S147" i="32"/>
  <c r="P148" i="32"/>
  <c r="S148" i="32"/>
  <c r="P149" i="32"/>
  <c r="S149" i="32"/>
  <c r="P150" i="32"/>
  <c r="S150" i="32"/>
  <c r="P151" i="32"/>
  <c r="S151" i="32"/>
  <c r="P152" i="32"/>
  <c r="S152" i="32"/>
  <c r="P153" i="32"/>
  <c r="S153" i="32"/>
  <c r="P154" i="32"/>
  <c r="S154" i="32"/>
  <c r="P155" i="32"/>
  <c r="S155" i="32"/>
  <c r="P156" i="32"/>
  <c r="S156" i="32"/>
  <c r="P157" i="32"/>
  <c r="S157" i="32"/>
  <c r="P158" i="32"/>
  <c r="S158" i="32"/>
  <c r="P159" i="32"/>
  <c r="S159" i="32"/>
  <c r="P160" i="32"/>
  <c r="S160" i="32"/>
  <c r="P161" i="32"/>
  <c r="S161" i="32"/>
  <c r="P162" i="32"/>
  <c r="P163" i="32"/>
  <c r="P164" i="32"/>
  <c r="P165" i="32"/>
  <c r="S165" i="32"/>
  <c r="P166" i="32"/>
  <c r="S166" i="32"/>
  <c r="P167" i="32"/>
  <c r="S167" i="32"/>
  <c r="P168" i="32"/>
  <c r="S168" i="32"/>
  <c r="P169" i="32"/>
  <c r="S169" i="32"/>
  <c r="P170" i="32"/>
  <c r="S170" i="32"/>
  <c r="P171" i="32"/>
  <c r="S171" i="32"/>
  <c r="P172" i="32"/>
  <c r="S172" i="32"/>
  <c r="P173" i="32"/>
  <c r="S173" i="32"/>
  <c r="P174" i="32"/>
  <c r="S174" i="32"/>
  <c r="P175" i="32"/>
  <c r="S175" i="32"/>
  <c r="P176" i="32"/>
  <c r="S176" i="32"/>
  <c r="P177" i="32"/>
  <c r="S177" i="32"/>
  <c r="P178" i="32"/>
  <c r="S178" i="32"/>
  <c r="P179" i="32"/>
  <c r="S179" i="32"/>
  <c r="P180" i="32"/>
  <c r="S180" i="32"/>
  <c r="P181" i="32"/>
  <c r="S181" i="32"/>
  <c r="P182" i="32"/>
  <c r="S182" i="32"/>
  <c r="P183" i="32"/>
  <c r="S183" i="32"/>
  <c r="P184" i="32"/>
  <c r="S184" i="32"/>
  <c r="P185" i="32"/>
  <c r="S185" i="32"/>
  <c r="P186" i="32"/>
  <c r="S186" i="32"/>
  <c r="P187" i="32"/>
  <c r="S187" i="32"/>
  <c r="P188" i="32"/>
  <c r="S188" i="32"/>
  <c r="P189" i="32"/>
  <c r="S189" i="32"/>
  <c r="P190" i="32"/>
  <c r="S190" i="32"/>
  <c r="P191" i="32"/>
  <c r="S191" i="32"/>
  <c r="P192" i="32"/>
  <c r="S192" i="32"/>
  <c r="P193" i="32"/>
  <c r="S193" i="32"/>
  <c r="P194" i="32"/>
  <c r="S194" i="32"/>
  <c r="P195" i="32"/>
  <c r="S195" i="32"/>
  <c r="P196" i="32"/>
  <c r="S196" i="32"/>
  <c r="P197" i="32"/>
  <c r="S197" i="32"/>
  <c r="P198" i="32"/>
  <c r="S198" i="32"/>
  <c r="P199" i="32"/>
  <c r="S199" i="32"/>
  <c r="P200" i="32"/>
  <c r="S200" i="32"/>
  <c r="P201" i="32"/>
  <c r="S201" i="32"/>
  <c r="P202" i="32"/>
  <c r="S202" i="32"/>
  <c r="P203" i="32"/>
  <c r="S203" i="32"/>
  <c r="P204" i="32"/>
  <c r="S204" i="32"/>
  <c r="P205" i="32"/>
  <c r="S205" i="32"/>
  <c r="P206" i="32"/>
  <c r="S206" i="32"/>
  <c r="P207" i="32"/>
  <c r="S207" i="32"/>
  <c r="P208" i="32"/>
  <c r="S208" i="32"/>
  <c r="P209" i="32"/>
  <c r="S209" i="32"/>
  <c r="P210" i="32"/>
  <c r="S210" i="32"/>
  <c r="P211" i="32"/>
  <c r="S211" i="32"/>
  <c r="P212" i="32"/>
  <c r="S212" i="32"/>
  <c r="P213" i="32"/>
  <c r="S213" i="32"/>
  <c r="P214" i="32"/>
  <c r="S214" i="32"/>
  <c r="P215" i="32"/>
  <c r="S215" i="32"/>
  <c r="P216" i="32"/>
  <c r="S216" i="32"/>
  <c r="P217" i="32"/>
  <c r="S217" i="32"/>
  <c r="P218" i="32"/>
  <c r="S218" i="32"/>
  <c r="P219" i="32"/>
  <c r="S219" i="32"/>
  <c r="P220" i="32"/>
  <c r="S220" i="32"/>
  <c r="P221" i="32"/>
  <c r="S221" i="32"/>
  <c r="P222" i="32"/>
  <c r="S222" i="32"/>
  <c r="P223" i="32"/>
  <c r="S223" i="32"/>
  <c r="P224" i="32"/>
  <c r="S224" i="32"/>
  <c r="P225" i="32"/>
  <c r="S225" i="32"/>
  <c r="P226" i="32"/>
  <c r="S226" i="32"/>
  <c r="P227" i="32"/>
  <c r="S227" i="32"/>
  <c r="P228" i="32"/>
  <c r="S228" i="32"/>
  <c r="P229" i="32"/>
  <c r="S229" i="32"/>
  <c r="P230" i="32"/>
  <c r="S230" i="32"/>
  <c r="P231" i="32"/>
  <c r="S231" i="32"/>
  <c r="P232" i="32"/>
  <c r="S232" i="32"/>
  <c r="P233" i="32"/>
  <c r="S233" i="32"/>
  <c r="P234" i="32"/>
  <c r="S234" i="32"/>
  <c r="P235" i="32"/>
  <c r="S235" i="32"/>
  <c r="P236" i="32"/>
  <c r="S236" i="32"/>
  <c r="P237" i="32"/>
  <c r="S237" i="32"/>
  <c r="P238" i="32"/>
  <c r="S238" i="32"/>
  <c r="P239" i="32"/>
  <c r="S239" i="32"/>
  <c r="P240" i="32"/>
  <c r="S240" i="32"/>
  <c r="P241" i="32"/>
  <c r="S241" i="32"/>
  <c r="P242" i="32"/>
  <c r="S242" i="32"/>
  <c r="P243" i="32"/>
  <c r="P244" i="32"/>
  <c r="S244" i="32"/>
  <c r="P245" i="32"/>
  <c r="S245" i="32"/>
  <c r="P246" i="32"/>
  <c r="S246" i="32"/>
  <c r="P247" i="32"/>
  <c r="S247" i="32"/>
  <c r="P248" i="32"/>
  <c r="P249" i="32"/>
  <c r="P250" i="32"/>
  <c r="P251" i="32"/>
  <c r="S251" i="32"/>
  <c r="P252" i="32"/>
  <c r="S252" i="32"/>
  <c r="P253" i="32"/>
  <c r="P254" i="32"/>
  <c r="P255" i="32"/>
  <c r="P256" i="32"/>
  <c r="S256" i="32"/>
  <c r="P257" i="32"/>
  <c r="S257" i="32"/>
  <c r="P258" i="32"/>
  <c r="P259" i="32"/>
  <c r="P260" i="32"/>
  <c r="P261" i="32"/>
  <c r="P262" i="32"/>
  <c r="S262" i="32"/>
  <c r="P263" i="32"/>
  <c r="S263" i="32"/>
  <c r="P264" i="32"/>
  <c r="S264" i="32"/>
  <c r="P265" i="32"/>
  <c r="S265" i="32"/>
  <c r="P266" i="32"/>
  <c r="S266" i="32"/>
  <c r="P267" i="32"/>
  <c r="S267" i="32"/>
  <c r="P268" i="32"/>
  <c r="S268" i="32"/>
  <c r="P269" i="32"/>
  <c r="S269" i="32"/>
  <c r="P270" i="32"/>
  <c r="S270" i="32"/>
  <c r="P271" i="32"/>
  <c r="S271" i="32"/>
  <c r="P272" i="32"/>
  <c r="S272" i="32"/>
  <c r="P273" i="32"/>
  <c r="S273" i="32"/>
  <c r="P274" i="32"/>
  <c r="S274" i="32"/>
  <c r="P275" i="32"/>
  <c r="S275" i="32"/>
  <c r="P276" i="32"/>
  <c r="S276" i="32"/>
  <c r="P277" i="32"/>
  <c r="S277" i="32"/>
  <c r="P278" i="32"/>
  <c r="S278" i="32"/>
  <c r="P279" i="32"/>
  <c r="S279" i="32"/>
  <c r="P280" i="32"/>
  <c r="S280" i="32"/>
  <c r="P281" i="32"/>
  <c r="S281" i="32"/>
  <c r="P282" i="32"/>
  <c r="S282" i="32"/>
  <c r="P283" i="32"/>
  <c r="S283" i="32"/>
  <c r="P284" i="32"/>
  <c r="P285" i="32"/>
  <c r="S285" i="32"/>
  <c r="P286" i="32"/>
  <c r="S286" i="32"/>
  <c r="P287" i="32"/>
  <c r="S287" i="32"/>
  <c r="P288" i="32"/>
  <c r="S288" i="32"/>
  <c r="P289" i="32"/>
  <c r="S289" i="32"/>
  <c r="P290" i="32"/>
  <c r="S290" i="32"/>
  <c r="P291" i="32"/>
  <c r="S291" i="32"/>
  <c r="P292" i="32"/>
  <c r="S292" i="32"/>
  <c r="P293" i="32"/>
  <c r="S293" i="32"/>
  <c r="P294" i="32"/>
  <c r="P295" i="32"/>
  <c r="P296" i="32"/>
  <c r="P297" i="32"/>
  <c r="P298" i="32"/>
  <c r="S298" i="32"/>
  <c r="P299" i="32"/>
  <c r="S299" i="32"/>
  <c r="P300" i="32"/>
  <c r="S300" i="32"/>
  <c r="P301" i="32"/>
  <c r="S301" i="32"/>
  <c r="P302" i="32"/>
  <c r="S302" i="32"/>
  <c r="P303" i="32"/>
  <c r="S303" i="32"/>
  <c r="P304" i="32"/>
  <c r="S304" i="32"/>
  <c r="P305" i="32"/>
  <c r="S305" i="32"/>
  <c r="P306" i="32"/>
  <c r="S306" i="32"/>
  <c r="P307" i="32"/>
  <c r="P308" i="32"/>
  <c r="S308" i="32"/>
  <c r="P309" i="32"/>
  <c r="S309" i="32"/>
  <c r="P310" i="32"/>
  <c r="S310" i="32"/>
  <c r="P311" i="32"/>
  <c r="S311" i="32"/>
  <c r="P312" i="32"/>
  <c r="S312" i="32"/>
  <c r="P313" i="32"/>
  <c r="S313" i="32"/>
  <c r="P314" i="32"/>
  <c r="S314" i="32"/>
  <c r="P315" i="32"/>
  <c r="S315" i="32"/>
  <c r="P316" i="32"/>
  <c r="S316" i="32"/>
  <c r="P317" i="32"/>
  <c r="S317" i="32"/>
  <c r="P318" i="32"/>
  <c r="S318" i="32"/>
  <c r="P319" i="32"/>
  <c r="S319" i="32"/>
  <c r="P320" i="32"/>
  <c r="S320" i="32"/>
  <c r="P321" i="32"/>
  <c r="S321" i="32"/>
  <c r="P322" i="32"/>
  <c r="S322" i="32"/>
  <c r="P323" i="32"/>
  <c r="S323" i="32"/>
  <c r="P324" i="32"/>
  <c r="S324" i="32"/>
  <c r="P325" i="32"/>
  <c r="S325" i="32"/>
  <c r="P326" i="32"/>
  <c r="S326" i="32"/>
  <c r="P327" i="32"/>
  <c r="S327" i="32"/>
  <c r="P328" i="32"/>
  <c r="S328" i="32"/>
  <c r="P329" i="32"/>
  <c r="S329" i="32"/>
  <c r="P330" i="32"/>
  <c r="S330" i="32"/>
  <c r="P331" i="32"/>
  <c r="S331" i="32"/>
  <c r="P332" i="32"/>
  <c r="S332" i="32"/>
  <c r="P333" i="32"/>
  <c r="S333" i="32"/>
  <c r="P334" i="32"/>
  <c r="S334" i="32"/>
  <c r="P335" i="32"/>
  <c r="S335" i="32"/>
  <c r="P336" i="32"/>
  <c r="S336" i="32"/>
  <c r="P337" i="32"/>
  <c r="S337" i="32"/>
  <c r="P338" i="32"/>
  <c r="S338" i="32"/>
  <c r="P339" i="32"/>
  <c r="S339" i="32"/>
  <c r="P340" i="32"/>
  <c r="S340" i="32"/>
  <c r="P341" i="32"/>
  <c r="S341" i="32"/>
  <c r="P342" i="32"/>
  <c r="S342" i="32"/>
</calcChain>
</file>

<file path=xl/sharedStrings.xml><?xml version="1.0" encoding="utf-8"?>
<sst xmlns="http://schemas.openxmlformats.org/spreadsheetml/2006/main" count="3763" uniqueCount="1023">
  <si>
    <t>PROCODE</t>
  </si>
  <si>
    <t>PROVIDI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</si>
  <si>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</si>
  <si>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</si>
  <si>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</si>
  <si>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</si>
  <si>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</si>
  <si>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</si>
  <si>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</si>
  <si>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Sololá</t>
  </si>
  <si>
    <t>Arroz</t>
  </si>
  <si>
    <t>PROGRAMA</t>
  </si>
  <si>
    <t>CARGO</t>
  </si>
  <si>
    <t>COMUNIDAD BENEFICIADA</t>
  </si>
  <si>
    <t>MUNICIPIO</t>
  </si>
  <si>
    <t>DEPARTAMENTO</t>
  </si>
  <si>
    <t>Total general</t>
  </si>
  <si>
    <t>Zacapa</t>
  </si>
  <si>
    <t>Gualán</t>
  </si>
  <si>
    <t>Alcalde Auxiliar</t>
  </si>
  <si>
    <t>San Marcos</t>
  </si>
  <si>
    <t>Alcalde Comunitario</t>
  </si>
  <si>
    <t>Jalapa</t>
  </si>
  <si>
    <t>Retalhuleu</t>
  </si>
  <si>
    <t>San Felipe</t>
  </si>
  <si>
    <t>Totonicapán</t>
  </si>
  <si>
    <t>Santa Rosa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</si>
  <si>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</si>
  <si>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</si>
  <si>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</si>
  <si>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</si>
  <si>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</si>
  <si>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</si>
  <si>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</si>
  <si>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</si>
  <si>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</si>
  <si>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</si>
  <si>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</si>
  <si>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</si>
  <si>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</si>
  <si>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</si>
  <si>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</si>
  <si>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San Miguel Ixtahuacán</t>
  </si>
  <si>
    <t>Caserío Buenos Aires</t>
  </si>
  <si>
    <t>Agua Potable</t>
  </si>
  <si>
    <t>BENEFICIARIOS
INDIRECTOS</t>
  </si>
  <si>
    <t>BENEFICIARIOS
DIRECTOS</t>
  </si>
  <si>
    <t>AÑO</t>
  </si>
  <si>
    <t>Baja Verapaz</t>
  </si>
  <si>
    <t>Suchitepéquez</t>
  </si>
  <si>
    <t>Colotenango</t>
  </si>
  <si>
    <t>San Sebastián Huehuetenango</t>
  </si>
  <si>
    <t>San Pedro Sacatepéquez</t>
  </si>
  <si>
    <t>Coordinador del Consejo Comunitario de Desarrollo -COCODE-</t>
  </si>
  <si>
    <t>Concreto</t>
  </si>
  <si>
    <t>Concreto Premezclado Cupón</t>
  </si>
  <si>
    <t>Chicacao</t>
  </si>
  <si>
    <t>Estación Total</t>
  </si>
  <si>
    <t>Tejutla</t>
  </si>
  <si>
    <t>Olopa</t>
  </si>
  <si>
    <t>Tajumulco</t>
  </si>
  <si>
    <t>Arroz De 10 Kilos</t>
  </si>
  <si>
    <t>018-0-2024</t>
  </si>
  <si>
    <t>Las Cruces</t>
  </si>
  <si>
    <t>Paraje Pacorral</t>
  </si>
  <si>
    <t>Paraje Chirijcruz</t>
  </si>
  <si>
    <t>Cantón Pamezabal Central</t>
  </si>
  <si>
    <t>Santa Lucía Utatlán</t>
  </si>
  <si>
    <t>La Libertad</t>
  </si>
  <si>
    <t>Nahualá</t>
  </si>
  <si>
    <t>San Luis</t>
  </si>
  <si>
    <t>Champerico</t>
  </si>
  <si>
    <t xml:space="preserve">Alcalde Municipal </t>
  </si>
  <si>
    <t>Aldea Las Escobas</t>
  </si>
  <si>
    <t>Sipacapa</t>
  </si>
  <si>
    <t>San Pablo</t>
  </si>
  <si>
    <t>Aldea Tocache</t>
  </si>
  <si>
    <t>Momostenango</t>
  </si>
  <si>
    <t>Panel Solar</t>
  </si>
  <si>
    <t>Taller de Computación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</si>
  <si>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</si>
  <si>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</si>
  <si>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</si>
  <si>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</si>
  <si>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</si>
  <si>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</si>
  <si>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</si>
  <si>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</si>
  <si>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Santiago Atitlán</t>
  </si>
  <si>
    <t>San Bernardino</t>
  </si>
  <si>
    <t>Estanzuela</t>
  </si>
  <si>
    <t>San Diego</t>
  </si>
  <si>
    <t>Estufa Ahorradora de Leña</t>
  </si>
  <si>
    <t>Estufa</t>
  </si>
  <si>
    <t>Cabecera Municipal</t>
  </si>
  <si>
    <t>Kit de Panel Solar</t>
  </si>
  <si>
    <t>030-0-2024</t>
  </si>
  <si>
    <t>Patulul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</si>
  <si>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</si>
  <si>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</si>
  <si>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</si>
  <si>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</si>
  <si>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</si>
  <si>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</si>
  <si>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Molino</t>
  </si>
  <si>
    <t>029-0-2024</t>
  </si>
  <si>
    <t>Estación Total Topográfica</t>
  </si>
  <si>
    <t>Tubo Diametro 1 1/2 Plgs X 6 Mts</t>
  </si>
  <si>
    <t>El Asintal</t>
  </si>
  <si>
    <t>La Reforma</t>
  </si>
  <si>
    <t>Pueblo Nuevo Viñas</t>
  </si>
  <si>
    <t>San Juan Atitán</t>
  </si>
  <si>
    <t>Barrio Santa Ana</t>
  </si>
  <si>
    <t>Barrio Santa Isabel</t>
  </si>
  <si>
    <t>Barrio Patzité</t>
  </si>
  <si>
    <t>Comunidad El Baluarte</t>
  </si>
  <si>
    <t>Comunidad Carolina</t>
  </si>
  <si>
    <t>Comunidad Nueva Esperanza</t>
  </si>
  <si>
    <t>Barrio El Progreso</t>
  </si>
  <si>
    <t>Cantón Reformita</t>
  </si>
  <si>
    <t>Caserío Chuiatzam</t>
  </si>
  <si>
    <t>Aldea El Cuje</t>
  </si>
  <si>
    <t>Aldea Mal Paso</t>
  </si>
  <si>
    <t>Aldea Bethel</t>
  </si>
  <si>
    <t>N/A</t>
  </si>
  <si>
    <t>046-0-2024</t>
  </si>
  <si>
    <t>054-0-2024</t>
  </si>
  <si>
    <t>Hoz Dentada</t>
  </si>
  <si>
    <t>Pala Con Cabo</t>
  </si>
  <si>
    <t>Machete</t>
  </si>
  <si>
    <t>Azadon Con Cabo</t>
  </si>
  <si>
    <t>Cupón Ecofiltro</t>
  </si>
  <si>
    <t>Molino Standard</t>
  </si>
  <si>
    <t>001-0-2025</t>
  </si>
  <si>
    <t xml:space="preserve">Tanque Flexible </t>
  </si>
  <si>
    <t>Alcaldesa Comunitaria</t>
  </si>
  <si>
    <t>Aldea Tunas II</t>
  </si>
  <si>
    <t>San Antonio Sacatepéquez</t>
  </si>
  <si>
    <t>Malacatán</t>
  </si>
  <si>
    <t>Presidenta del Consejo Comunitario de Desarrollo -COCODE-</t>
  </si>
  <si>
    <t>1788 45167 1320</t>
  </si>
  <si>
    <t>FERNANDO ROMEO GREGORIO VELÁSQUEZ</t>
  </si>
  <si>
    <t>064-0-2024</t>
  </si>
  <si>
    <t>2850 81772 1611</t>
  </si>
  <si>
    <t>EDIN ROLANDO POP CHOC</t>
  </si>
  <si>
    <t>Lanquín</t>
  </si>
  <si>
    <t>Donación China Taiwan</t>
  </si>
  <si>
    <t>CARLOS ENRIQUE ALEJANDRO CHITAY CAAL</t>
  </si>
  <si>
    <t>Tamahú</t>
  </si>
  <si>
    <t>022-0-2024</t>
  </si>
  <si>
    <t>Repello</t>
  </si>
  <si>
    <t>Cupones de Mortero Premezclado</t>
  </si>
  <si>
    <t>Carreta de Mano</t>
  </si>
  <si>
    <t>Rastrillo Con Cabo</t>
  </si>
  <si>
    <t>437-2025</t>
  </si>
  <si>
    <t>436-2025</t>
  </si>
  <si>
    <t>434-2025</t>
  </si>
  <si>
    <t>433-2025</t>
  </si>
  <si>
    <t>432-2025</t>
  </si>
  <si>
    <t>430-2025</t>
  </si>
  <si>
    <t>Chuzo Con Cabo</t>
  </si>
  <si>
    <t>429-2025</t>
  </si>
  <si>
    <t>455-2025</t>
  </si>
  <si>
    <t>454-2025</t>
  </si>
  <si>
    <t>San Carlos Alzatate</t>
  </si>
  <si>
    <t>452-2025</t>
  </si>
  <si>
    <t>451-2025</t>
  </si>
  <si>
    <t>450-2025</t>
  </si>
  <si>
    <t>449-2025</t>
  </si>
  <si>
    <t>447-2025</t>
  </si>
  <si>
    <t>446-2025</t>
  </si>
  <si>
    <t>445-2025</t>
  </si>
  <si>
    <t>444-2025</t>
  </si>
  <si>
    <t>442-2025</t>
  </si>
  <si>
    <t>441-2025</t>
  </si>
  <si>
    <t>438-2025</t>
  </si>
  <si>
    <t>1998 79397 2006</t>
  </si>
  <si>
    <t>OSCAR MEDARDO CARDONA NOGUERA</t>
  </si>
  <si>
    <t>Melchor de Mencos</t>
  </si>
  <si>
    <t>1620 89449 1407</t>
  </si>
  <si>
    <t>MELCHOR AGUARÉ CALEL</t>
  </si>
  <si>
    <t>Patzité</t>
  </si>
  <si>
    <t>CANTIDAD DOTADA</t>
  </si>
  <si>
    <t>BENEFICIARIOS</t>
  </si>
  <si>
    <t>MONTO Q</t>
  </si>
  <si>
    <t>Santa Barbara</t>
  </si>
  <si>
    <t>Conguaco</t>
  </si>
  <si>
    <t>Comitancillo</t>
  </si>
  <si>
    <t>Nebaj</t>
  </si>
  <si>
    <t>San Antonio</t>
  </si>
  <si>
    <t>Kit de Herramientas</t>
  </si>
  <si>
    <t>San Lorenzo</t>
  </si>
  <si>
    <t>Dolores</t>
  </si>
  <si>
    <t>Ocos</t>
  </si>
  <si>
    <t>Pajapita</t>
  </si>
  <si>
    <t>1951 29504 0704</t>
  </si>
  <si>
    <t>1650 49545 0602</t>
  </si>
  <si>
    <t>1942 95923 1316</t>
  </si>
  <si>
    <t>Ipala</t>
  </si>
  <si>
    <t>San Antonio Palopó</t>
  </si>
  <si>
    <t>1987 95319 1319</t>
  </si>
  <si>
    <t xml:space="preserve">JAIME AUGUSTO HERNÁNDEZ GODÍNEZ </t>
  </si>
  <si>
    <t>508-2025</t>
  </si>
  <si>
    <t>507-2025</t>
  </si>
  <si>
    <t>505-2025</t>
  </si>
  <si>
    <t>504-2025</t>
  </si>
  <si>
    <t>503-2025</t>
  </si>
  <si>
    <t>502-2025</t>
  </si>
  <si>
    <t>501-2025</t>
  </si>
  <si>
    <t>500-2025</t>
  </si>
  <si>
    <t>RUDY VELÁSQUEZ LÓPEZ</t>
  </si>
  <si>
    <t>496-2025</t>
  </si>
  <si>
    <t>495-2025</t>
  </si>
  <si>
    <t>023-0-2024</t>
  </si>
  <si>
    <t>Mezcladora</t>
  </si>
  <si>
    <t>Mezcladora Para Concreto</t>
  </si>
  <si>
    <t>493-2025</t>
  </si>
  <si>
    <t>492-2025</t>
  </si>
  <si>
    <t>491-2025</t>
  </si>
  <si>
    <t>490-2025</t>
  </si>
  <si>
    <t>489-2025</t>
  </si>
  <si>
    <t>488-2025</t>
  </si>
  <si>
    <t>Esquipulas</t>
  </si>
  <si>
    <t>017-0-2024</t>
  </si>
  <si>
    <t>STUARDO DÁVILA MONTENEGRO</t>
  </si>
  <si>
    <t>JAIME AUGUSTO HERNÁNDEZ GODÍNEZ</t>
  </si>
  <si>
    <t>044-0-2024</t>
  </si>
  <si>
    <t>Cupones Canjeables Por Kit Para Captación De Agua De Lluvia</t>
  </si>
  <si>
    <t>466-2025</t>
  </si>
  <si>
    <t>465-2025</t>
  </si>
  <si>
    <t>464-2025</t>
  </si>
  <si>
    <t>463-2025</t>
  </si>
  <si>
    <t>462-2025</t>
  </si>
  <si>
    <t>461-2025</t>
  </si>
  <si>
    <t>460-2025</t>
  </si>
  <si>
    <t>459-2025</t>
  </si>
  <si>
    <t>458-2025</t>
  </si>
  <si>
    <t>012-0-2023</t>
  </si>
  <si>
    <t>457-2025</t>
  </si>
  <si>
    <t>456-2025</t>
  </si>
  <si>
    <t>E569198143</t>
  </si>
  <si>
    <t>Alimento Empacado</t>
  </si>
  <si>
    <t>Incaparina</t>
  </si>
  <si>
    <t>E569207037</t>
  </si>
  <si>
    <t>Pasta Espagueti</t>
  </si>
  <si>
    <t>E569207975</t>
  </si>
  <si>
    <t>Aceite Vegetal</t>
  </si>
  <si>
    <t>CD-015-2025</t>
  </si>
  <si>
    <t>Frijol Negro</t>
  </si>
  <si>
    <t>CD-014-2025</t>
  </si>
  <si>
    <t>Maíz Blanco</t>
  </si>
  <si>
    <t>E569208807</t>
  </si>
  <si>
    <t>Avena Cereal</t>
  </si>
  <si>
    <t>1741 47171 0806</t>
  </si>
  <si>
    <t>DOMINGO LEÓN LUX</t>
  </si>
  <si>
    <t>Aldea Casa Blanca</t>
  </si>
  <si>
    <t>Santa María Chiquimula</t>
  </si>
  <si>
    <t>FRANCISCO ARMANDO SALOJ CUX</t>
  </si>
  <si>
    <t>443-2025</t>
  </si>
  <si>
    <t>1958 50505 0704</t>
  </si>
  <si>
    <t>439-2025</t>
  </si>
  <si>
    <t>Tubo Diametro 8 Plgs X 6 Mts</t>
  </si>
  <si>
    <t>San Jacinto</t>
  </si>
  <si>
    <t>Santo Tomas La Unión</t>
  </si>
  <si>
    <t>Carreta De Mano</t>
  </si>
  <si>
    <t>1825 34871 1902</t>
  </si>
  <si>
    <t>NIDIA MARISELA MOSCOSO URRUTIA DE LÓPEZ</t>
  </si>
  <si>
    <t>Aldea Pampur</t>
  </si>
  <si>
    <t>3632 73239 1908</t>
  </si>
  <si>
    <t>MARCO ANTONIO FLORES MARTÍNEZ</t>
  </si>
  <si>
    <t>Caserío Los Pozos</t>
  </si>
  <si>
    <t>Representante del Consejo Comunitario de Desarrollo -COCODE-</t>
  </si>
  <si>
    <t>Flores</t>
  </si>
  <si>
    <t>616-2025</t>
  </si>
  <si>
    <t>615-2025</t>
  </si>
  <si>
    <t>614-2025</t>
  </si>
  <si>
    <t>613-2025</t>
  </si>
  <si>
    <t>1908 60510 1805</t>
  </si>
  <si>
    <t>ELDER CARDONA MARCOS</t>
  </si>
  <si>
    <t>012-0-2024</t>
  </si>
  <si>
    <t>Herramienta Varias</t>
  </si>
  <si>
    <t>612-2025</t>
  </si>
  <si>
    <t>611-2025</t>
  </si>
  <si>
    <t>1800 10719 0701</t>
  </si>
  <si>
    <t>ANDRÉS LISANDRO IBOY CHIROY</t>
  </si>
  <si>
    <t>610-2025</t>
  </si>
  <si>
    <t>609-2025</t>
  </si>
  <si>
    <t>607-2025</t>
  </si>
  <si>
    <t>606-2025</t>
  </si>
  <si>
    <t>605-2025</t>
  </si>
  <si>
    <t>604-2025</t>
  </si>
  <si>
    <t>603-2025</t>
  </si>
  <si>
    <t>602-2025</t>
  </si>
  <si>
    <t>601-2025</t>
  </si>
  <si>
    <t>600-2025</t>
  </si>
  <si>
    <t>063-0-2024</t>
  </si>
  <si>
    <t>2536 92706 1413</t>
  </si>
  <si>
    <t>RAMÓN RAYMUNDO CETO</t>
  </si>
  <si>
    <t>1872 26873 1310</t>
  </si>
  <si>
    <t>RIGOBERTO PÉREZ SALES</t>
  </si>
  <si>
    <t>599-2025</t>
  </si>
  <si>
    <t>1754 62089 2005</t>
  </si>
  <si>
    <t>NOÉ ROLANDO GUERRA GUERRA</t>
  </si>
  <si>
    <t>Camotán</t>
  </si>
  <si>
    <t>598-2025</t>
  </si>
  <si>
    <t>597-2025</t>
  </si>
  <si>
    <t>596-2025</t>
  </si>
  <si>
    <t>595-2025</t>
  </si>
  <si>
    <t>San Andrés Villa Seca</t>
  </si>
  <si>
    <t>San Martín Zapotitlán</t>
  </si>
  <si>
    <t>002-0-2025</t>
  </si>
  <si>
    <t>Filtros De Agua De 22 Litros</t>
  </si>
  <si>
    <t>001-0-2023</t>
  </si>
  <si>
    <t>Lima</t>
  </si>
  <si>
    <t>594-2025</t>
  </si>
  <si>
    <t>1957 88494 1103</t>
  </si>
  <si>
    <t>KELIM ROCSANA MONZÓN REYES DE VÉLASQUEZ</t>
  </si>
  <si>
    <t>Sector el Changüite, Finca los Brillantes</t>
  </si>
  <si>
    <t>Santa Cruz Muluá</t>
  </si>
  <si>
    <t>593-2025</t>
  </si>
  <si>
    <t>2943 56428 1105</t>
  </si>
  <si>
    <t>LUIS FERNANDO CHIRICOC MARTÍNEZ</t>
  </si>
  <si>
    <t>Cantón Francisco Vela</t>
  </si>
  <si>
    <t>CD-025-2024/EE</t>
  </si>
  <si>
    <t>Pasador</t>
  </si>
  <si>
    <t>Pasador P/Puerta De 1 ½ Pulgadas</t>
  </si>
  <si>
    <t>592-2025</t>
  </si>
  <si>
    <t>2239 10813 0807</t>
  </si>
  <si>
    <t>JUAN CHIVALAN TÍU</t>
  </si>
  <si>
    <t>Santa Lucía la Reforma</t>
  </si>
  <si>
    <t>2503 09904 1213</t>
  </si>
  <si>
    <t>ALVARO GUILLERMO LÓPEZ RABANALES</t>
  </si>
  <si>
    <t>1887 96800 1218</t>
  </si>
  <si>
    <t>FREDY SALAZAR ARAGÓN</t>
  </si>
  <si>
    <t>Caserío Los Laureles</t>
  </si>
  <si>
    <t>1779 76551 1218</t>
  </si>
  <si>
    <t>PEDRO RIGOBERTO LUX QUIEG</t>
  </si>
  <si>
    <t>Caserío Los Faros</t>
  </si>
  <si>
    <t>1815 89044 1213</t>
  </si>
  <si>
    <t>MAGNO JHOVANY GARCÍA MORALES</t>
  </si>
  <si>
    <t>Caserío Oscar Méndez</t>
  </si>
  <si>
    <t>3493 99611 1106</t>
  </si>
  <si>
    <t>OSCAR RIZ BARRERA</t>
  </si>
  <si>
    <t>Comunidad Línea C guion doce (C-12) Güiscoyol</t>
  </si>
  <si>
    <t>2593 61569 1102</t>
  </si>
  <si>
    <t>RAFAÉL ALBERTO GUALIP MARROQUIN</t>
  </si>
  <si>
    <t>Caserío Samalá I</t>
  </si>
  <si>
    <t>San Sebastián</t>
  </si>
  <si>
    <t>2526 46673 1101</t>
  </si>
  <si>
    <t>MARIO RENÉ MARTÍNEZ CONSTANZA</t>
  </si>
  <si>
    <t>Aldea El Rio</t>
  </si>
  <si>
    <t>1984 68865 1106</t>
  </si>
  <si>
    <t>Vicepresidente del Consejo Comunitario de Desarrollo -COCODE-</t>
  </si>
  <si>
    <t>ROLANDO PELICO SARAX</t>
  </si>
  <si>
    <t>Sector La Loma Cantón Bacajia Uno</t>
  </si>
  <si>
    <t>2474 17440 2214</t>
  </si>
  <si>
    <t>WILBER ALEXANDER ENRIQUEZ CASTILLO</t>
  </si>
  <si>
    <t>Lotificación Granjas el Retiro vía la Verde</t>
  </si>
  <si>
    <t>453-2025</t>
  </si>
  <si>
    <t>3296 32140 1108</t>
  </si>
  <si>
    <t>RICKY ALESANDRO ARGUETA SÁNCHEZ</t>
  </si>
  <si>
    <t>Sector Sinaí II, Aldea Sibaná</t>
  </si>
  <si>
    <t>2494 77289 1109</t>
  </si>
  <si>
    <t>SUSANA LÓPEZ SÁNCHEZ DE COJÓN</t>
  </si>
  <si>
    <t>Sector Tierra Blanca, Aldea El Xab</t>
  </si>
  <si>
    <t>1961 48545 1106</t>
  </si>
  <si>
    <t>VILMA AMPARO MUÑOZ GUTIERREZ DE SOC</t>
  </si>
  <si>
    <t>Cantón Sununche I</t>
  </si>
  <si>
    <t>1979 75917 1101</t>
  </si>
  <si>
    <t>CANDELARIA VERÓNICA DÍAZ CAXAJ</t>
  </si>
  <si>
    <t>Comunidad San Juan el Húmedo</t>
  </si>
  <si>
    <t>1676 80323 1101</t>
  </si>
  <si>
    <t>FLÉRIDA ESPERANZA MORALES DÍAZ DE MÉNDEZ</t>
  </si>
  <si>
    <t>Caserío Tres Cruces</t>
  </si>
  <si>
    <t>448-2025</t>
  </si>
  <si>
    <t>2584 17048 1222</t>
  </si>
  <si>
    <t>ELMER AROLDO HERNÁNDEZ GRAJEDA</t>
  </si>
  <si>
    <t>Aldea La Barrita</t>
  </si>
  <si>
    <t>591-2025</t>
  </si>
  <si>
    <t>1791 39975 1222</t>
  </si>
  <si>
    <t>Alcaldesa Municipal</t>
  </si>
  <si>
    <t>HILMA FLORINDA LÓPEZ NAVARRO</t>
  </si>
  <si>
    <t>590-2025</t>
  </si>
  <si>
    <t>040-0-2024</t>
  </si>
  <si>
    <t>Cupones De Mortero Premezclado</t>
  </si>
  <si>
    <t>589-2025</t>
  </si>
  <si>
    <t>588-2025</t>
  </si>
  <si>
    <t>587-2025</t>
  </si>
  <si>
    <t>586-2025</t>
  </si>
  <si>
    <t>585-2025</t>
  </si>
  <si>
    <t>1709 79040 0719</t>
  </si>
  <si>
    <t>FRANCISCO REANDA AJCHOMAJAY</t>
  </si>
  <si>
    <t>Cantón Chu’ul</t>
  </si>
  <si>
    <t>584-2025</t>
  </si>
  <si>
    <t>2053 98022 0719</t>
  </si>
  <si>
    <t>JUAN DAVID AJANEL DAMIAN</t>
  </si>
  <si>
    <t>Cantón Tzanchaj</t>
  </si>
  <si>
    <t>583-2025</t>
  </si>
  <si>
    <t>2657 37761 1101</t>
  </si>
  <si>
    <t>JUAN CARLOS ESCOBAR MALDONADO</t>
  </si>
  <si>
    <t>Nuevo San Carlos</t>
  </si>
  <si>
    <t>582-2025</t>
  </si>
  <si>
    <t>2536 92709 1413</t>
  </si>
  <si>
    <t>581-2025</t>
  </si>
  <si>
    <t>CD-021-2024/EE</t>
  </si>
  <si>
    <t>Plancha (Llana)</t>
  </si>
  <si>
    <t>580-2025</t>
  </si>
  <si>
    <t>CD-022-2024/EE</t>
  </si>
  <si>
    <t>Marcador De Líneas De 100 Pies</t>
  </si>
  <si>
    <t>Nivel De Aluminio P/Uso De Albañilería</t>
  </si>
  <si>
    <t>Pala Cuadrada Con Cabo Corto</t>
  </si>
  <si>
    <t xml:space="preserve">Cuchara C/Mango De Madera </t>
  </si>
  <si>
    <t>Piocha C/Cabo</t>
  </si>
  <si>
    <t>579-2025</t>
  </si>
  <si>
    <t>2709 09508 2213</t>
  </si>
  <si>
    <t>MANUEL GONZÁLEZ</t>
  </si>
  <si>
    <t>578-2025</t>
  </si>
  <si>
    <t>577-2025</t>
  </si>
  <si>
    <t>2601 50665 1205</t>
  </si>
  <si>
    <t>JORGE ROLANDO PÉREZ DOMINGO</t>
  </si>
  <si>
    <t>576-2025</t>
  </si>
  <si>
    <t>1750 60460 1206</t>
  </si>
  <si>
    <t>OFELIO JOEL MORALES SIMÓN</t>
  </si>
  <si>
    <t>Concepción Tutuapa</t>
  </si>
  <si>
    <t>575-2025</t>
  </si>
  <si>
    <t>574-2025</t>
  </si>
  <si>
    <t>573-2025</t>
  </si>
  <si>
    <t>572-2025</t>
  </si>
  <si>
    <t>571-2025</t>
  </si>
  <si>
    <t>1851 17945 1203</t>
  </si>
  <si>
    <t>OSCAR JONATÁN PÉREZ CARDONA</t>
  </si>
  <si>
    <t>2235 86730 1019</t>
  </si>
  <si>
    <t>JOSÉ ADILSON MEJÍA LÓPEZ</t>
  </si>
  <si>
    <t>Comunidad Veracruz</t>
  </si>
  <si>
    <t>San Juan Bautista</t>
  </si>
  <si>
    <t>1984 82655 1001</t>
  </si>
  <si>
    <t>FERMÍN RAMÍREZ LANCERIO</t>
  </si>
  <si>
    <t>Cantón El Jardín</t>
  </si>
  <si>
    <t>1724 62940 1207</t>
  </si>
  <si>
    <t>Presidente del Consejo Comunitario de -COCODE-</t>
  </si>
  <si>
    <t>GONZALO VELASQUEZ SOLIS</t>
  </si>
  <si>
    <t>Cantón Cruz de Barrancas, Aldea Majadas</t>
  </si>
  <si>
    <t>Tacaná</t>
  </si>
  <si>
    <t>2140 25527 1207</t>
  </si>
  <si>
    <t>NÉSTOR ROBLERO LÓPEZ</t>
  </si>
  <si>
    <t>Caserío Majadas, Aldea San Rafael</t>
  </si>
  <si>
    <t>2468 56955 1207</t>
  </si>
  <si>
    <t>MARCO VINICIO DE LEON VELASQUEZ</t>
  </si>
  <si>
    <t>Cantón Tojoj Florida Aldea Sujchay</t>
  </si>
  <si>
    <t>1655 00700 1207</t>
  </si>
  <si>
    <t>DOMINGO SALES VASQUEZ</t>
  </si>
  <si>
    <t>Comunidad Agraria la Igualdad</t>
  </si>
  <si>
    <t>2812 43646 1215</t>
  </si>
  <si>
    <t>TIMOTEO GILDARDO RECINOS VÁSQUEZ</t>
  </si>
  <si>
    <t>Caserío San Francisco Nueva Reforma</t>
  </si>
  <si>
    <t>1808 89494 0506</t>
  </si>
  <si>
    <t>JUAN FRANCISCO LÓPEZ DÍAZ</t>
  </si>
  <si>
    <t>Río Bravo</t>
  </si>
  <si>
    <t>570-2025</t>
  </si>
  <si>
    <t>569-2025</t>
  </si>
  <si>
    <t>568-2025</t>
  </si>
  <si>
    <t>1853 85400 1226</t>
  </si>
  <si>
    <t>ROGELIO JÍGUAN GÓMEZ</t>
  </si>
  <si>
    <t>Caserío Cumbre La Montaña</t>
  </si>
  <si>
    <t>567-2025</t>
  </si>
  <si>
    <t>3469 77541 1226</t>
  </si>
  <si>
    <t>ALVARO ANIBAL BAUTISTA JACINTO</t>
  </si>
  <si>
    <t>Aldea Setiva</t>
  </si>
  <si>
    <t>566-2025</t>
  </si>
  <si>
    <t>Tubo PVC Anaranjado Diametro 3 PLGS X LRG 6 MTS</t>
  </si>
  <si>
    <t>565-2025</t>
  </si>
  <si>
    <t>1676 05208 1206</t>
  </si>
  <si>
    <t>EDELFO ISAAC DÍAZ MACARIO</t>
  </si>
  <si>
    <t>Aldea Antiguo Tutuapa</t>
  </si>
  <si>
    <t>2616 85422 1202</t>
  </si>
  <si>
    <t>RODERICO ELEAZAR RAMOS AGUILAR</t>
  </si>
  <si>
    <t>San José el Rodeo</t>
  </si>
  <si>
    <t>1674 84230 0101</t>
  </si>
  <si>
    <t>DORA LETICIA FLORES ESCOBAR</t>
  </si>
  <si>
    <t>Asentamiento Alioto M2, B1, a la B-15 Área Sur Zona 4</t>
  </si>
  <si>
    <t>Villa nueva</t>
  </si>
  <si>
    <t>564-2025</t>
  </si>
  <si>
    <t>1574 50104 1225</t>
  </si>
  <si>
    <t>EDILBER LEODÁN VELÁSQUEZ ORÓZCO</t>
  </si>
  <si>
    <t>Caserío Barrel Grande</t>
  </si>
  <si>
    <t>San Cristobal Cucho</t>
  </si>
  <si>
    <t>563-2025</t>
  </si>
  <si>
    <t>1773 18759 0101</t>
  </si>
  <si>
    <t>MARCO ANTONIO VILLATORO BÁMACA</t>
  </si>
  <si>
    <t>527-2025</t>
  </si>
  <si>
    <t>562-2025</t>
  </si>
  <si>
    <t>2247 91907 1205</t>
  </si>
  <si>
    <t>ANGEL GILBERTO DÍAZ VELÁSQUEZ</t>
  </si>
  <si>
    <t>561-2025</t>
  </si>
  <si>
    <t>560-2025</t>
  </si>
  <si>
    <t>2235 01247 1202</t>
  </si>
  <si>
    <t>MARVIN ORLANDO OROZCO VELÁSQUEZ</t>
  </si>
  <si>
    <t>Aldea San José Caben</t>
  </si>
  <si>
    <t>559-2025</t>
  </si>
  <si>
    <t>2215 98138 0806</t>
  </si>
  <si>
    <t>DIEGO LUX LUX</t>
  </si>
  <si>
    <t>Pueblo Nuevo</t>
  </si>
  <si>
    <t>558-2025</t>
  </si>
  <si>
    <t>2267 48790 1215</t>
  </si>
  <si>
    <t>MYNOR RAFAEL LÓPEZ SAMAYOA</t>
  </si>
  <si>
    <t>557-2025</t>
  </si>
  <si>
    <t>1833 32199 0801</t>
  </si>
  <si>
    <t>Primer Alcalde</t>
  </si>
  <si>
    <t>VICTOR FRANCISCO AGUILAR VÁSQUEZ</t>
  </si>
  <si>
    <t>Cantón Tzanixnam</t>
  </si>
  <si>
    <t>556-2025</t>
  </si>
  <si>
    <t>2250 50684 0801</t>
  </si>
  <si>
    <t>Presidente de Recursos Naturales</t>
  </si>
  <si>
    <t>CARLOS ATILANO CHUC TAX</t>
  </si>
  <si>
    <t>555-2025</t>
  </si>
  <si>
    <t>554-2025</t>
  </si>
  <si>
    <t>2390 25806 1208</t>
  </si>
  <si>
    <t>HILARIO FÉLIX GONZÁLEZ MORALES</t>
  </si>
  <si>
    <t>Sibinal</t>
  </si>
  <si>
    <t>553-2025</t>
  </si>
  <si>
    <t>1812 32693 1001</t>
  </si>
  <si>
    <t>CARLOS GUSTAVO PÉREZ CRISPIN</t>
  </si>
  <si>
    <t>552-2025</t>
  </si>
  <si>
    <t>1970 20119 1209</t>
  </si>
  <si>
    <t>ALFONSO MOISÉS ROMERO</t>
  </si>
  <si>
    <t>551-2025</t>
  </si>
  <si>
    <t>1891 56317 1015</t>
  </si>
  <si>
    <t>WALTER ANTONIO JÉREZ RUÍZ</t>
  </si>
  <si>
    <t>Santa Bárbara</t>
  </si>
  <si>
    <t>550-2025</t>
  </si>
  <si>
    <t>547-2025</t>
  </si>
  <si>
    <t>2709 63235 1207</t>
  </si>
  <si>
    <t>ISMAEL GONZÁLEZ ROBLERO</t>
  </si>
  <si>
    <t>Cantón los Ángeles, de la Aldea San Luis</t>
  </si>
  <si>
    <t>546-2025</t>
  </si>
  <si>
    <t>1673 33097 1413</t>
  </si>
  <si>
    <t>VALENTÍN CRÚZ TOMA</t>
  </si>
  <si>
    <t>Colonia Los Olivos</t>
  </si>
  <si>
    <t>545-2025</t>
  </si>
  <si>
    <t>544-2025</t>
  </si>
  <si>
    <t>543-2025</t>
  </si>
  <si>
    <t>542-2025</t>
  </si>
  <si>
    <t>2530 93856 1201</t>
  </si>
  <si>
    <t>EDUARDO SAUL OROZCO BARRIOS</t>
  </si>
  <si>
    <t>Aldea San José las Islas</t>
  </si>
  <si>
    <t>2496 93542 1002</t>
  </si>
  <si>
    <t>CANDIDO VILLAGRÁN PASCUAL AVALOS</t>
  </si>
  <si>
    <t>San José la Máquina</t>
  </si>
  <si>
    <t>440-2025</t>
  </si>
  <si>
    <t>1897 89360 1013</t>
  </si>
  <si>
    <t>CLEMENTE ISAÍAS BUXNAY PETZEY</t>
  </si>
  <si>
    <t>Caserío Agua Santa</t>
  </si>
  <si>
    <t>1871 44338 1218</t>
  </si>
  <si>
    <t>ERICA ROSARIO HERNÁNDEZ PEREZ DE CORONADO</t>
  </si>
  <si>
    <t>Caserío Limoncitos</t>
  </si>
  <si>
    <t>1636 66377 1218</t>
  </si>
  <si>
    <t>EVA NIDIA GOMEZ RUIZ DE HERRERA</t>
  </si>
  <si>
    <t>Aldea Limones</t>
  </si>
  <si>
    <t>1637 28720 1218</t>
  </si>
  <si>
    <t>ABIDA ELDA LÓPEZ BARRIOS</t>
  </si>
  <si>
    <t>Caserío Mareas del Suchiate</t>
  </si>
  <si>
    <t>1624 68431 1210</t>
  </si>
  <si>
    <t>LUISA ESTELA ESCOBAR PÉREZ DE CIFUENTES</t>
  </si>
  <si>
    <t>1948 43963 1218</t>
  </si>
  <si>
    <t>ANGEL CEFERINO RAMIREZ GONZÁLEZ</t>
  </si>
  <si>
    <t>Caserío las Cruces</t>
  </si>
  <si>
    <t>1743 73287 1210</t>
  </si>
  <si>
    <t>CATALINO CELSO MEJÍA CHÚN</t>
  </si>
  <si>
    <t>Aldea La Florida</t>
  </si>
  <si>
    <t>1729 61300 1207</t>
  </si>
  <si>
    <t>TEODORO ENOÉ LÓPEZ VELÁSQUEZ</t>
  </si>
  <si>
    <t>Caserío Canibalillo Chiquito</t>
  </si>
  <si>
    <t>1680 71134 1207</t>
  </si>
  <si>
    <t>FELIPE ALBERTO VELÁSQUEZ VELÁSQUEZ</t>
  </si>
  <si>
    <t>Cantón la Soledad Las Majadas</t>
  </si>
  <si>
    <t>2402 64814 1219</t>
  </si>
  <si>
    <t>OSCAR ROLANDO LÓPEZ RAMÍREZ</t>
  </si>
  <si>
    <t>Caserío Nuevo San Carlos</t>
  </si>
  <si>
    <t>427-2025</t>
  </si>
  <si>
    <t>1990 89868 1219</t>
  </si>
  <si>
    <t>RENÉ FEDERICO CHÚN RODRÍGUEZ</t>
  </si>
  <si>
    <t>Caserío Santo Domingo II</t>
  </si>
  <si>
    <t>426-2025</t>
  </si>
  <si>
    <t>1938 94602 1226</t>
  </si>
  <si>
    <t>RAUL JUSTINIANO TEMAJ LÓPEZ</t>
  </si>
  <si>
    <t>Caserío Palimope, Aldea Quequesiguan</t>
  </si>
  <si>
    <t>425-2025</t>
  </si>
  <si>
    <t>2822 53629 1221</t>
  </si>
  <si>
    <t>MARIO RENÉ FLORES LÓPEZ</t>
  </si>
  <si>
    <t>424-2025</t>
  </si>
  <si>
    <t>2508 20560 1208</t>
  </si>
  <si>
    <t>CLEMENTE LUCIO ESCALANTE ROBLERO</t>
  </si>
  <si>
    <t>Caserío 20 de Noviembre</t>
  </si>
  <si>
    <t>423-2025</t>
  </si>
  <si>
    <t>1865 14018 1213</t>
  </si>
  <si>
    <t>JERÓNIMO RENÉ PÉREZ CHEQUE</t>
  </si>
  <si>
    <t>Caserío Santo Domingo Pajapa</t>
  </si>
  <si>
    <t>El Tumbador</t>
  </si>
  <si>
    <t>422-2025</t>
  </si>
  <si>
    <t>421-2025</t>
  </si>
  <si>
    <t>1738 83133 1010</t>
  </si>
  <si>
    <t>EMILIO BARRENO PUAC</t>
  </si>
  <si>
    <t>Sector Campo, Aldea Madremia</t>
  </si>
  <si>
    <t>San Pablo Jocopilas</t>
  </si>
  <si>
    <t>419-2025</t>
  </si>
  <si>
    <t>CARLOS GUSTAVO PÉREZ CRISPÍN</t>
  </si>
  <si>
    <t>Patulúl</t>
  </si>
  <si>
    <t>418-2025</t>
  </si>
  <si>
    <t>417-2025</t>
  </si>
  <si>
    <t>1747 27003 1017</t>
  </si>
  <si>
    <t>JUAN PABLO CHÁVEZ VELÁSQUEZ</t>
  </si>
  <si>
    <t>416-2025</t>
  </si>
  <si>
    <t>2217 17773 0602</t>
  </si>
  <si>
    <t>ALMA NINETH CORADO DE VÁSQUEZ</t>
  </si>
  <si>
    <t>Sector la Trinidad, Aldea Nahualate II</t>
  </si>
  <si>
    <t>415-2025</t>
  </si>
  <si>
    <t>4131 93543 1001</t>
  </si>
  <si>
    <t>ROSA LIDIA MANZO OLIVA DE DE LEÓN</t>
  </si>
  <si>
    <t>Colonia La Blanquita</t>
  </si>
  <si>
    <t>414-2025</t>
  </si>
  <si>
    <t>1936 51424 1010</t>
  </si>
  <si>
    <t>MARÍA ANTONIA CANO OLA</t>
  </si>
  <si>
    <t>Sector Saquiy, Aldea Concepción Ixtacapa II</t>
  </si>
  <si>
    <t>413-2025</t>
  </si>
  <si>
    <t>1650 35331 2214</t>
  </si>
  <si>
    <t>CARLOS FRANCISCO SANCHEZ AREVALO</t>
  </si>
  <si>
    <t>Aldea San Fernando Chipo</t>
  </si>
  <si>
    <t>412-2025</t>
  </si>
  <si>
    <t>1871 40693 0506</t>
  </si>
  <si>
    <t>NOÉ BACHÁN JUÁREZ</t>
  </si>
  <si>
    <t>Asentamiento Nuevo Amanecer</t>
  </si>
  <si>
    <t>411-2025</t>
  </si>
  <si>
    <t>2416 17685 1221</t>
  </si>
  <si>
    <t>MERIMEE MARCONI CALDERÓN SANTOS</t>
  </si>
  <si>
    <t>Aldea San Rafael Bocól</t>
  </si>
  <si>
    <t>1827 58532 1229</t>
  </si>
  <si>
    <t>ERIC URÍAS RABANALES GABRIEL</t>
  </si>
  <si>
    <t>Aldea Corinto Zacualpa</t>
  </si>
  <si>
    <t>1939 89190 1229</t>
  </si>
  <si>
    <t>EDMUNDO GONZÁLO PABLO OROZCO</t>
  </si>
  <si>
    <t>Caserío Ixcamal</t>
  </si>
  <si>
    <t>1830 14502 1006</t>
  </si>
  <si>
    <t>EFRÉN RAMIRO GONÓN FLORES</t>
  </si>
  <si>
    <t>Cantón Cantón Santa Lucía</t>
  </si>
  <si>
    <t>Santo Domingo Suchitepéquez</t>
  </si>
  <si>
    <t>1956 15162 1006</t>
  </si>
  <si>
    <t>ALFONSO MAZARIEGOS TIZOL</t>
  </si>
  <si>
    <t>Cantón Xiquina Sector II</t>
  </si>
  <si>
    <t>2321 18566 1224</t>
  </si>
  <si>
    <t>ARMANDO AMADO PÉREZ MORALES</t>
  </si>
  <si>
    <t>Caserío Los Cerezos, Aldea Pavolaj</t>
  </si>
  <si>
    <t>San José Ojetenam</t>
  </si>
  <si>
    <t>2607 03664 1224</t>
  </si>
  <si>
    <t>MARIANO JUSTO BARTOLÓN CIFUENTES</t>
  </si>
  <si>
    <t>Caserío El Naranjo</t>
  </si>
  <si>
    <t>2402 64614 1219</t>
  </si>
  <si>
    <t>OSCAR ROLANDO LOPEZ RAMIREZ</t>
  </si>
  <si>
    <t>1592 95092 1219</t>
  </si>
  <si>
    <t>MIGUEL ABELINO RAMOS PEREZ</t>
  </si>
  <si>
    <t>2360 94440 1219</t>
  </si>
  <si>
    <t>ARNOLDO CANDELARIO CHILEL LÓPEZ</t>
  </si>
  <si>
    <t>Caserío 29 de Abril</t>
  </si>
  <si>
    <t>1579 64256 1221</t>
  </si>
  <si>
    <t>JORGE MARIO CAMEL AMBROCIO</t>
  </si>
  <si>
    <t>1676 56988 2101</t>
  </si>
  <si>
    <t>BUENAVENTURA ANDRÉS CRÚZ</t>
  </si>
  <si>
    <t>1797 46669 1221</t>
  </si>
  <si>
    <t>MARCOTULIO WILFIDO MAZARIEGOS ALONZO</t>
  </si>
  <si>
    <t>2514 74933 1221</t>
  </si>
  <si>
    <t>RITA JUDIT RAMIREZ BARRIOS</t>
  </si>
  <si>
    <t>1967 19836 1010</t>
  </si>
  <si>
    <t>DORA ELUVIA XUM AVILA DE AJÚ</t>
  </si>
  <si>
    <t>Sector Tahual, Aldea Nahualate II</t>
  </si>
  <si>
    <t>San Antonio Suchitepéquez</t>
  </si>
  <si>
    <t>1957 25859 1010</t>
  </si>
  <si>
    <t>GLORIA ELIZABETH BAC XUM DE BAC</t>
  </si>
  <si>
    <t>Sector La Cuchilla II, Aldea Nahualate I</t>
  </si>
  <si>
    <t>CARLOS FRANCISCO SÁNCHEZ ARÉVALO</t>
  </si>
  <si>
    <t>1873 00828 2007</t>
  </si>
  <si>
    <t>ROLANDO GUERRA SOLIZ</t>
  </si>
  <si>
    <t>Caserío Pericos, Aldea El Carrizal</t>
  </si>
  <si>
    <t>2840 29238 1901</t>
  </si>
  <si>
    <t>DELSI JANETH LÓPEZ GÓMEZ</t>
  </si>
  <si>
    <t>Caserío El Canal, Sector I y II, Aldea La Fragua</t>
  </si>
  <si>
    <t>1703 53079 0704</t>
  </si>
  <si>
    <t>ARMANDO AMADEO YÁC IXCAMPARIC</t>
  </si>
  <si>
    <t>Paraje Vista Hermosa</t>
  </si>
  <si>
    <t>Cantón Pahaj Central</t>
  </si>
  <si>
    <t>GREGORIO DIEGO CHÁVEZ JOJ</t>
  </si>
  <si>
    <t>1912 94462 0704</t>
  </si>
  <si>
    <t>JESÚS CLEMENTE CUX JOJ</t>
  </si>
  <si>
    <t>Paraje Chuisuc</t>
  </si>
  <si>
    <t>541-2025</t>
  </si>
  <si>
    <t>1715 96587 1001</t>
  </si>
  <si>
    <t>MANOLO ENRIQUE LAPOYEU GREGORIO</t>
  </si>
  <si>
    <t>540-2025</t>
  </si>
  <si>
    <t>2337 36441 0704</t>
  </si>
  <si>
    <t>AMILCAR RENÉ AGUILAR NORIEGA</t>
  </si>
  <si>
    <t>2426 30642 0101</t>
  </si>
  <si>
    <t>BYRON OBANDO VELÁSQUEZ VÁSQUEZ</t>
  </si>
  <si>
    <t>Caserío Pacorral</t>
  </si>
  <si>
    <t>1669 07073 0704</t>
  </si>
  <si>
    <t>CRUZ ARSENIO PELICÓ GUINEA</t>
  </si>
  <si>
    <t>1759 29637 0704</t>
  </si>
  <si>
    <t>SANTOS RODRIGO CHOPÍN YAC</t>
  </si>
  <si>
    <t>Sector Las Canoas, Cantón Pamezabal</t>
  </si>
  <si>
    <t>1820 72789 0704</t>
  </si>
  <si>
    <t>ANTONIO MAGDALENO YAX SAQUIC</t>
  </si>
  <si>
    <t>3116 36624 0704</t>
  </si>
  <si>
    <t>WILBER MANUEL PACHECO CHAVÉZ</t>
  </si>
  <si>
    <t>Paraje el Mirador</t>
  </si>
  <si>
    <t>2428 11450 0704</t>
  </si>
  <si>
    <t>SEBASTIÁN ELISEO DE LEÓN PASCUAL</t>
  </si>
  <si>
    <t>Cantón Pamezabal</t>
  </si>
  <si>
    <t>2253 25691 0704</t>
  </si>
  <si>
    <t>DANIEL MAGDALENO GONZÁLEZ CUL</t>
  </si>
  <si>
    <t>2141 25602 0704</t>
  </si>
  <si>
    <t>UZIEL NATHÁN CHÁVEZ CHOX</t>
  </si>
  <si>
    <t>Comunidad San Cristóbal Buena Vista</t>
  </si>
  <si>
    <t>409-2025</t>
  </si>
  <si>
    <t>3422 55983 2201</t>
  </si>
  <si>
    <t>DERICK OMAR MATEO AGUILAR</t>
  </si>
  <si>
    <t>539-2025</t>
  </si>
  <si>
    <t>1998 75499 1711</t>
  </si>
  <si>
    <t>JORGE ALBERTO RODRÍGUEZ GRIJALVA</t>
  </si>
  <si>
    <t>538-2025</t>
  </si>
  <si>
    <t>537-2025</t>
  </si>
  <si>
    <t>2492 87811 0713</t>
  </si>
  <si>
    <t>ENRIQUE TZAY PEREBAL</t>
  </si>
  <si>
    <t>Colonia Tierra Santa</t>
  </si>
  <si>
    <t>San Lucas Tolimán</t>
  </si>
  <si>
    <t>1886 17876 0713</t>
  </si>
  <si>
    <t>CATALINA GUARCAS BATZIBAL</t>
  </si>
  <si>
    <t>Cantón San Martín</t>
  </si>
  <si>
    <t>1853 34938 0507</t>
  </si>
  <si>
    <t>FREDI OMAR GARCÍA GALIANO</t>
  </si>
  <si>
    <t>408-2025</t>
  </si>
  <si>
    <t>406-2025</t>
  </si>
  <si>
    <t>2469 82209 1902</t>
  </si>
  <si>
    <t>CLAUDIA MARISOL RAMIREZ LEÓN</t>
  </si>
  <si>
    <t>Barrio Las Canchitas</t>
  </si>
  <si>
    <t>405-2025</t>
  </si>
  <si>
    <t>1978 21014 0101</t>
  </si>
  <si>
    <t>RICARDO SIAN GARCIA</t>
  </si>
  <si>
    <t>Santa Ana Schaffer</t>
  </si>
  <si>
    <t>404-2025</t>
  </si>
  <si>
    <t>1790 46330 0701</t>
  </si>
  <si>
    <t>MARVIN ELIEZER MORALES MARTÍN</t>
  </si>
  <si>
    <t>Aldea Agua Escondida</t>
  </si>
  <si>
    <t>403-2025</t>
  </si>
  <si>
    <t>1832 09389 0805</t>
  </si>
  <si>
    <t>EDGAR SANTIAGO TZOC ZARATE</t>
  </si>
  <si>
    <t>Barrio Santa Catarina</t>
  </si>
  <si>
    <t>536-2025</t>
  </si>
  <si>
    <t>1579 51170 0101</t>
  </si>
  <si>
    <t>EDGAR ROLANDO DE PAZ CORDÓN</t>
  </si>
  <si>
    <t>Aldea Jumuzna Abajo</t>
  </si>
  <si>
    <t>2368 46264 2008</t>
  </si>
  <si>
    <t>ERCILDA MARTINEZ LUCERO</t>
  </si>
  <si>
    <t>Caserío Cañas Abajo</t>
  </si>
  <si>
    <t>Agua Blanca</t>
  </si>
  <si>
    <t>1728 70291 1104</t>
  </si>
  <si>
    <t>DORIS MAGALÍ DE LEÓN HERNÁNDEZ DE GUIX</t>
  </si>
  <si>
    <t>Caserío Santa Teresita</t>
  </si>
  <si>
    <t>1930 95955 1104</t>
  </si>
  <si>
    <t>ALMA OFELIA PAZ MEJÍA DE ALVAREZ</t>
  </si>
  <si>
    <t>Caserío El Pacayal</t>
  </si>
  <si>
    <t>1910 59307 1104</t>
  </si>
  <si>
    <t>JULIA MARIVEL GÓMEZ COYOY DE ROSALES</t>
  </si>
  <si>
    <t>Comunidad San Antonio Ortiz</t>
  </si>
  <si>
    <t>1728 70283 1104</t>
  </si>
  <si>
    <t>ESLY PAOLA DE LEÓN RAMÍREZ DE LÓPEZ</t>
  </si>
  <si>
    <t>Caserío San Antonio Esquipulas</t>
  </si>
  <si>
    <t>2405 16931 1105</t>
  </si>
  <si>
    <t>ZENOBIA PERFECTA GRANADOS CHAY</t>
  </si>
  <si>
    <t>Aldea Ajaxa</t>
  </si>
  <si>
    <t>1943 81706 1106</t>
  </si>
  <si>
    <t>AURA MARINA MENÉNDEZ SALAZAR</t>
  </si>
  <si>
    <t>1909 04771 1104</t>
  </si>
  <si>
    <t>ISMELDA ALVARADO SOBERANIS DE GALINDO</t>
  </si>
  <si>
    <t>Comunidad Balcones</t>
  </si>
  <si>
    <t>535-2025</t>
  </si>
  <si>
    <t>534-2025</t>
  </si>
  <si>
    <t>533-2025</t>
  </si>
  <si>
    <t>532-2025</t>
  </si>
  <si>
    <t>Tubo Diametro 6 Plgs X 6 Mts</t>
  </si>
  <si>
    <t>531-2025</t>
  </si>
  <si>
    <t>1787 89410 0701</t>
  </si>
  <si>
    <t>JHONY JOEL SAPÓN CANASTUJ</t>
  </si>
  <si>
    <t>Segundo Nivel de la Aldea Argueta</t>
  </si>
  <si>
    <t>530-2025</t>
  </si>
  <si>
    <t>2735 34815 0705</t>
  </si>
  <si>
    <t>SAMUEL IXQUIER ROSARIO</t>
  </si>
  <si>
    <t>Caserío Tzam-q’aam</t>
  </si>
  <si>
    <t>529-2025</t>
  </si>
  <si>
    <t>1925 08660 1901</t>
  </si>
  <si>
    <t>JUAN RAMÓN HERRERA PÉREZ</t>
  </si>
  <si>
    <t>Alcea Cerro Chiquito</t>
  </si>
  <si>
    <t>401-2025</t>
  </si>
  <si>
    <t>1653 03816 0805</t>
  </si>
  <si>
    <t>MANUEL JESÚS PÉREZ AJTÚN</t>
  </si>
  <si>
    <t>400-2025</t>
  </si>
  <si>
    <t>2414 48328 2201</t>
  </si>
  <si>
    <t>Coordinadora del Consejo Comunitario de Desarrollo -COCODE-</t>
  </si>
  <si>
    <t>MAYRA SIOMARA BARRIENTOS MARTIR DE RAMÍREZ</t>
  </si>
  <si>
    <t>Aldea Cerro Gordo Sector Norte</t>
  </si>
  <si>
    <t>399-2025</t>
  </si>
  <si>
    <t>1710 69803 2201</t>
  </si>
  <si>
    <t>LUCILO ARIAS MARTÍNEZ</t>
  </si>
  <si>
    <t>Caserío Chagüite, Cantón Valencia</t>
  </si>
  <si>
    <t>398-2025</t>
  </si>
  <si>
    <t>1795 67225 2201</t>
  </si>
  <si>
    <t>DIMAS CARDONA LÓPEZ</t>
  </si>
  <si>
    <t>Caserío Velásquez</t>
  </si>
  <si>
    <t>397-2025</t>
  </si>
  <si>
    <t>2207 79856 0613</t>
  </si>
  <si>
    <t>MAINOR ALBERTO PÉREZ AGUILAR</t>
  </si>
  <si>
    <t>Cantón Valencia</t>
  </si>
  <si>
    <t>528-2025</t>
  </si>
  <si>
    <t>2586 25651 0805</t>
  </si>
  <si>
    <t>ALBINO CUYUCH CHAJ</t>
  </si>
  <si>
    <t>396-2025</t>
  </si>
  <si>
    <t>395-2025</t>
  </si>
  <si>
    <t>1650 16574 0805</t>
  </si>
  <si>
    <t>JOSÉ ANTONIO PELICÓ CANASTUJ</t>
  </si>
  <si>
    <t>394-2025</t>
  </si>
  <si>
    <t>393-2025</t>
  </si>
  <si>
    <t>1870 07802 0805</t>
  </si>
  <si>
    <t>FREDY VALERIANO PANTUJ XILOJ</t>
  </si>
  <si>
    <t>392-2025</t>
  </si>
  <si>
    <t>1975 10981 0806</t>
  </si>
  <si>
    <t>JUAN CARLOS CARRILLO CASTRO</t>
  </si>
  <si>
    <t>Medida Cautelar Comunidad Dos Fuentes</t>
  </si>
  <si>
    <t>391-2025</t>
  </si>
  <si>
    <t>Purulha</t>
  </si>
  <si>
    <t>Medida Cautelar Comunidad Washington</t>
  </si>
  <si>
    <t>390-2025</t>
  </si>
  <si>
    <t>389-2025</t>
  </si>
  <si>
    <t>526-2025</t>
  </si>
  <si>
    <t>525-2025</t>
  </si>
  <si>
    <t>524-2025</t>
  </si>
  <si>
    <t>CD-071-2024/EE</t>
  </si>
  <si>
    <t>Plancha Compartadora</t>
  </si>
  <si>
    <t>Plancha Compactadora De Suelo</t>
  </si>
  <si>
    <t>523-2025</t>
  </si>
  <si>
    <t>522-2025</t>
  </si>
  <si>
    <t>521-2025</t>
  </si>
  <si>
    <t>520-2025</t>
  </si>
  <si>
    <t>519-2025</t>
  </si>
  <si>
    <t>518-2025</t>
  </si>
  <si>
    <t>1966 79338 1805</t>
  </si>
  <si>
    <t>FRANCISCO MORALES GUERRA</t>
  </si>
  <si>
    <t>517-2025</t>
  </si>
  <si>
    <t>516-2025</t>
  </si>
  <si>
    <t>515-2025</t>
  </si>
  <si>
    <t>514-2025</t>
  </si>
  <si>
    <t>2292 07553 1904</t>
  </si>
  <si>
    <t>Vice-Alcalde Comunitario</t>
  </si>
  <si>
    <t>KEVIN OSVALDO PINEDA SOSA</t>
  </si>
  <si>
    <t>Aldea El Cubilete</t>
  </si>
  <si>
    <t>1830 81668 1909</t>
  </si>
  <si>
    <t>SINDI ASMARÍ GARCÍA MADRID DE PAIZ</t>
  </si>
  <si>
    <t>Aldea el Chagüiton</t>
  </si>
  <si>
    <t>2238 65206 1904</t>
  </si>
  <si>
    <t>LUIS MANUEL ZACARÍAS SÁNCHEZ</t>
  </si>
  <si>
    <t>Aldea Las Carretas</t>
  </si>
  <si>
    <t>2585 26351 1803</t>
  </si>
  <si>
    <t>RAUL ICHICH CHUB</t>
  </si>
  <si>
    <t>Caserío las Dos Erres El Cedrón</t>
  </si>
  <si>
    <t>1793 53853 1709</t>
  </si>
  <si>
    <t>JAIME EDBERTO MO PÉREZ</t>
  </si>
  <si>
    <t>Caserío El Matrimonio</t>
  </si>
  <si>
    <t>3859 53194 2001</t>
  </si>
  <si>
    <t>HÉCTOR FRANCISCO RAMOS SAGASTUME</t>
  </si>
  <si>
    <t>Barrio Buena Vista</t>
  </si>
  <si>
    <t>2641 23301 1804</t>
  </si>
  <si>
    <t>EDWING GIOVANY CHÁVEZ GARCÍA</t>
  </si>
  <si>
    <t>Barrio Los Ángeles</t>
  </si>
  <si>
    <t>388-2025</t>
  </si>
  <si>
    <t>387-2025</t>
  </si>
  <si>
    <t>1773 87572 1805</t>
  </si>
  <si>
    <t>ABEL ANTONIO ISALES MADRID</t>
  </si>
  <si>
    <t>Aldea Lampocoy Centro</t>
  </si>
  <si>
    <t>La Unión</t>
  </si>
  <si>
    <t>386-2025</t>
  </si>
  <si>
    <t>2352 76472 1708</t>
  </si>
  <si>
    <t>NATANAEL SALAZAR DIAZ</t>
  </si>
  <si>
    <t>Caserío El Pital</t>
  </si>
  <si>
    <t>385-2025</t>
  </si>
  <si>
    <t>1576 57094 0610</t>
  </si>
  <si>
    <t>ELIEZAR GÓMEZ HERNÁNDEZ</t>
  </si>
  <si>
    <t>Caserío Las Victorias</t>
  </si>
  <si>
    <t>382-2025</t>
  </si>
  <si>
    <t>1712 55895 1703</t>
  </si>
  <si>
    <t>JOEL RIVERA MORÁN</t>
  </si>
  <si>
    <t>381-2025</t>
  </si>
  <si>
    <t>1837 65311 1909</t>
  </si>
  <si>
    <t>LIUVI URZUA CASTRO</t>
  </si>
  <si>
    <t>Caserío Nueva Jerusalén I</t>
  </si>
  <si>
    <t>380-2025</t>
  </si>
  <si>
    <t>3248 75495 1703</t>
  </si>
  <si>
    <t>CATARINO RAUL MENDEZ AGUILAR</t>
  </si>
  <si>
    <t>Caserío Cooperativa La Lucha</t>
  </si>
  <si>
    <t>379-2025</t>
  </si>
  <si>
    <t>1721 25863 1805</t>
  </si>
  <si>
    <t>JOSE OBDULIO PINTO VIDES</t>
  </si>
  <si>
    <t>Poptún</t>
  </si>
  <si>
    <t>378-2025</t>
  </si>
  <si>
    <t>1998 50925 1701</t>
  </si>
  <si>
    <t>RAMÓN EDUARDO MÉNDEZ CHÁVEZ</t>
  </si>
  <si>
    <t>377-2025</t>
  </si>
  <si>
    <t>1575 84488 1710</t>
  </si>
  <si>
    <t>ALBERTO SAQUI CHOC</t>
  </si>
  <si>
    <t>Caserío La Bacadilla</t>
  </si>
  <si>
    <t>376-2025</t>
  </si>
  <si>
    <t>2500 01764 1602</t>
  </si>
  <si>
    <t>EFRAÍN EUSEBIO OLIVA ESTRADA</t>
  </si>
  <si>
    <t>375-2025</t>
  </si>
  <si>
    <t>2612 31723 1909</t>
  </si>
  <si>
    <t>MYRA LISETTE CANÁN DONIS</t>
  </si>
  <si>
    <t>Colonia La Democracia</t>
  </si>
  <si>
    <t>374-2025</t>
  </si>
  <si>
    <t>1779 51184 1909</t>
  </si>
  <si>
    <t>ALBERTO RIVERA ESCALANTE</t>
  </si>
  <si>
    <t>Aldea Chichipate</t>
  </si>
  <si>
    <t>373-2025</t>
  </si>
  <si>
    <t>2178 59828 1909</t>
  </si>
  <si>
    <t>BAUDILIO ESQUIVEL LÓPEZ</t>
  </si>
  <si>
    <t>Aldea Pacayalito Oratorio</t>
  </si>
  <si>
    <t>372-2025</t>
  </si>
  <si>
    <t>513-2025</t>
  </si>
  <si>
    <t>1775 72353 0607</t>
  </si>
  <si>
    <t xml:space="preserve">Representante Municipal </t>
  </si>
  <si>
    <t>FRANCISCO ROLANDO GODOY MONTENEGRO</t>
  </si>
  <si>
    <t>512-2025</t>
  </si>
  <si>
    <t>511-2025</t>
  </si>
  <si>
    <t>1739 63544 1901</t>
  </si>
  <si>
    <t>MELVIN DANIEL RUÍZ VARGAS</t>
  </si>
  <si>
    <t>Aldea Guapinol</t>
  </si>
  <si>
    <t>510-2025</t>
  </si>
  <si>
    <t>2817 65316 1904</t>
  </si>
  <si>
    <t>DAVID DANIEL MIRANDA GARCÍA</t>
  </si>
  <si>
    <t>Aldea Santa Teresa</t>
  </si>
  <si>
    <t>509-2025</t>
  </si>
  <si>
    <t>1996 66830 1904</t>
  </si>
  <si>
    <t>CÉSAR SALVADOR HERNÁNDEZ</t>
  </si>
  <si>
    <t>Aldea La Cuchilla</t>
  </si>
  <si>
    <t>2979 90071 1805</t>
  </si>
  <si>
    <t>VICENTE LEMUEL MEJÍA PÉREZ</t>
  </si>
  <si>
    <t>Aldea Las Nubes</t>
  </si>
  <si>
    <t>2141 90935 1904</t>
  </si>
  <si>
    <t>MIRZA LORENA REYES PAIZ</t>
  </si>
  <si>
    <t>1844 47615 1904</t>
  </si>
  <si>
    <t>JULIO CÉSAR ARRIAZA ACEITUNO</t>
  </si>
  <si>
    <t>Aldea Los Hornos</t>
  </si>
  <si>
    <t>1611 39426 1904</t>
  </si>
  <si>
    <t>AURA MARINA RAMOS AMADOR</t>
  </si>
  <si>
    <t>Aldea La Puerta</t>
  </si>
  <si>
    <t>1652 25009 1904</t>
  </si>
  <si>
    <t>DAVID SUCHITE DE LA CRUZ</t>
  </si>
  <si>
    <t>Aldea la Cuchilla Tendida</t>
  </si>
  <si>
    <t>1622 72529 1904</t>
  </si>
  <si>
    <t>JOSÉ ARTURO PÉREZ DÍAZ</t>
  </si>
  <si>
    <t>Aldea Bella Vista</t>
  </si>
  <si>
    <t>1996 66806 1904</t>
  </si>
  <si>
    <t>RAMÓN PINEDA ORTÍZ</t>
  </si>
  <si>
    <t>Aldea Llano Largo</t>
  </si>
  <si>
    <t>1645 85796 1904</t>
  </si>
  <si>
    <t>JULIO HERNÁN LÓPEZ LEIVA</t>
  </si>
  <si>
    <t>JUAN CHIVALÁN TIU</t>
  </si>
  <si>
    <t>1573 32667 1904</t>
  </si>
  <si>
    <t>LUIS ALFREDO ORTEGA TOBAR</t>
  </si>
  <si>
    <t>1795 56460 1909</t>
  </si>
  <si>
    <t>EDVIN GUSTAVO GALVÁN</t>
  </si>
  <si>
    <t>370-2025</t>
  </si>
  <si>
    <t>369-2025</t>
  </si>
  <si>
    <t>2332 62415 2204</t>
  </si>
  <si>
    <t>ELVA MARISOL ARGUETA DÍAZ DE GARZA</t>
  </si>
  <si>
    <t>Barrio Ojo de Agua</t>
  </si>
  <si>
    <t>2579 36093 2204</t>
  </si>
  <si>
    <t>ELFEGO LEOPOLDO SANDOVAL GIRON</t>
  </si>
  <si>
    <t>Barrio Tecuan</t>
  </si>
  <si>
    <t>2461 86402 2204</t>
  </si>
  <si>
    <t>EMILIO DE JESÚS CARTAGENA Y CARTAGENA</t>
  </si>
  <si>
    <t>Aldea Monte Rico</t>
  </si>
  <si>
    <t>2448 62230 2204</t>
  </si>
  <si>
    <t>SALVADOR ADIN PALMA GUERRA</t>
  </si>
  <si>
    <t>Caserío El Platillo</t>
  </si>
  <si>
    <t>1928 06521 2204</t>
  </si>
  <si>
    <t>MARIO DE JESÚS HERNÁNDEZ MONROY</t>
  </si>
  <si>
    <t>Caserío San Cayetano</t>
  </si>
  <si>
    <t>2046 52359 2104</t>
  </si>
  <si>
    <t>DARVIN LEONEL SANDOVAL MONROY</t>
  </si>
  <si>
    <t>Barrio La Felicidad</t>
  </si>
  <si>
    <t>1855 14081 2213</t>
  </si>
  <si>
    <t>MOISES SALDAÑA GALICIA</t>
  </si>
  <si>
    <t>Caserío Las Pilitas, Aldea Las Pilas</t>
  </si>
  <si>
    <t>1886 64289 1204</t>
  </si>
  <si>
    <t>WERNER NEFTALÍ OROZCO SALVADOR</t>
  </si>
  <si>
    <t>1999 23892 1909</t>
  </si>
  <si>
    <t>MANRIQUE AURELIANO RIVERA ESCALANTE</t>
  </si>
  <si>
    <t>Caserío Los Vásquez, Taguayni</t>
  </si>
  <si>
    <t>1980 58829 1909</t>
  </si>
  <si>
    <t>ELFIDO DE LA CRUZ RAMIREZ</t>
  </si>
  <si>
    <t>Aldea Tasharte Centro</t>
  </si>
  <si>
    <t>2391 68240 2011</t>
  </si>
  <si>
    <t>LUSVIN ELLIOANI JAVIER Y JAVIER</t>
  </si>
  <si>
    <t>JUAN CHIVALÁN TÍU</t>
  </si>
  <si>
    <t>FREDI OMAR GARCIA GALIANO</t>
  </si>
  <si>
    <t>1975 43817 1605</t>
  </si>
  <si>
    <t>2066 01468 2213</t>
  </si>
  <si>
    <t>SANTOS ARISTIDES GARCÍA GALICIA</t>
  </si>
  <si>
    <t>Aldea Las Pilas</t>
  </si>
  <si>
    <t>1829 79849 2213</t>
  </si>
  <si>
    <t>DAVID DIAZ GALICIA</t>
  </si>
  <si>
    <t>Caserío San Antonio Vista Hermosa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</si>
  <si>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</si>
  <si>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</si>
  <si>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</si>
  <si>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</si>
  <si>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DOTACIONES PROGRAMAS INTERNOS OCTUBRE 2025</t>
  </si>
  <si>
    <t>PROGRAMA/DEPARTAMENTO</t>
  </si>
  <si>
    <t>DOTACIONES DE PROGRAMAS INTERNOS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</si>
</sst>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1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64" fontId="0" fillId="0" borderId="0" xfId="0" applyNumberFormat="1"/>
    <xf numFmtId="1" fontId="5" fillId="0" borderId="1" xfId="3" applyNumberFormat="1" applyFont="1" applyBorder="1" applyAlignment="1">
      <alignment horizontal="center" vertical="center" wrapText="1"/>
    </xf>
    <xf numFmtId="165" fontId="0" fillId="0" borderId="0" xfId="0" applyNumberFormat="1"/>
    <xf numFmtId="0" fontId="5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4">
    <dxf>
      <alignment horizontal="left"/>
    </dxf>
    <dxf>
      <alignment horizontal="center"/>
    </dxf>
    <dxf>
      <alignment vertical="bottom"/>
    </dxf>
    <dxf>
      <alignment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69C4D731-BC78-45D2-ABD3-5B6B66164FAB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0F81C7ED-76BB-4EA5-B3CE-4614B2131A43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4" name="Imagen 3">
          <a:extLst>
            <a:ext uri="{FF2B5EF4-FFF2-40B4-BE49-F238E27FC236}">
              <a16:creationId xmlns:a16="http://schemas.microsoft.com/office/drawing/2014/main" id="{0C2C71F7-BECF-469F-8362-D50D2A7098B0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73.453780671298" createdVersion="8" refreshedVersion="8" minRefreshableVersion="3" recordCount="335" xr:uid="{EE0A6EED-1CF2-45A4-A0B0-507125310F9F}">
  <cacheSource type="worksheet">
    <worksheetSource ref="B7:T342" sheet="NUMERAL 7"/>
  </cacheSource>
  <cacheFields count="25">
    <cacheField name="No." numFmtId="0">
      <sharedItems/>
    </cacheField>
    <cacheField name="FECHA DE ENTREGA" numFmtId="14">
      <sharedItems containsSemiMixedTypes="0" containsNonDate="0" containsDate="1" containsString="0" minDate="2025-10-01T00:00:00" maxDate="2025-11-0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6">
        <s v="Jutiapa"/>
        <s v="Chiquimula"/>
        <s v="Alta Verapaz"/>
        <s v="Zacapa"/>
        <s v="Jalapa"/>
        <s v="Totonicapán"/>
        <s v="San Marcos"/>
        <s v="Huehuetenango"/>
        <s v="Petén"/>
        <s v="Santa Rosa"/>
        <s v="Baja Verapaz"/>
        <s v="Sololá"/>
        <s v="Retalhuleu"/>
        <s v="Quiché"/>
        <s v="Suchitepéquez"/>
        <s v="Guatemala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5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200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5096000"/>
    </cacheField>
    <cacheField name="NO. PROYECTO" numFmtId="0">
      <sharedItems/>
    </cacheField>
    <cacheField name="NOG" numFmtId="0">
      <sharedItems containsBlank="1" containsMixedTypes="1" containsNumber="1" containsInteger="1" minValue="18925952" maxValue="23443138"/>
    </cacheField>
    <cacheField name="PROGRAMA" numFmtId="0">
      <sharedItems count="3">
        <s v="PROACO"/>
        <s v="PROCODE"/>
        <s v="PROVIDI"/>
      </sharedItems>
    </cacheField>
    <cacheField name="BENEFICIARIOS_x000a_DIRECTOS" numFmtId="164">
      <sharedItems containsSemiMixedTypes="0" containsString="0" containsNumber="1" minValue="1" maxValue="5000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5000"/>
    </cacheField>
    <cacheField name="VENTANILLA ÚNICA" numFmtId="0">
      <sharedItems/>
    </cacheField>
    <cacheField name="APLICA 30%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e v="#REF!"/>
    <d v="2025-10-01T00:00:00"/>
    <n v="2025"/>
    <x v="0"/>
    <s v="Conguaco"/>
    <s v="Caserío San Antonio Vista Hermosa"/>
    <s v="DAVID DIAZ GALICIA"/>
    <s v="Alcalde Comunitario"/>
    <s v="1829 79849 2213"/>
    <s v="509-2025"/>
    <s v="Arroz De 10 Kilos"/>
    <n v="2025"/>
    <s v="Alimentos"/>
    <s v="Arroz"/>
    <n v="300"/>
    <n v="0"/>
    <n v="0"/>
    <s v="Donación China Taiwan"/>
    <m/>
    <x v="0"/>
    <n v="150"/>
    <n v="0"/>
    <n v="150"/>
    <s v="2819-2025"/>
    <m/>
  </r>
  <r>
    <e v="#REF!"/>
    <d v="2025-10-01T00:00:00"/>
    <n v="2025"/>
    <x v="0"/>
    <s v="Conguaco"/>
    <s v="Aldea Las Pilas"/>
    <s v="SANTOS ARISTIDES GARCÍA GALICIA"/>
    <s v="Alcalde Comunitario"/>
    <s v="2066 01468 2213"/>
    <s v="510-2025"/>
    <s v="Arroz De 10 Kilos"/>
    <n v="2025"/>
    <s v="Alimentos"/>
    <s v="Arroz"/>
    <n v="300"/>
    <n v="0"/>
    <n v="0"/>
    <s v="Donación China Taiwan"/>
    <m/>
    <x v="0"/>
    <n v="150"/>
    <n v="0"/>
    <n v="150"/>
    <s v="2820-2025"/>
    <m/>
  </r>
  <r>
    <e v="#REF!"/>
    <d v="2025-10-02T00:00:00"/>
    <n v="2025"/>
    <x v="1"/>
    <s v="Olopa"/>
    <s v="Olopa"/>
    <s v="OSCAR MEDARDO CARDONA NOGUERA"/>
    <s v="Alcalde Municipal"/>
    <s v="1998 79397 2006"/>
    <s v="488-2025"/>
    <s v="Mezcladora Para Concreto"/>
    <n v="2024"/>
    <s v="Entidades"/>
    <s v="Mezcladora"/>
    <n v="4"/>
    <n v="16250"/>
    <n v="65000"/>
    <s v="023-0-2024"/>
    <m/>
    <x v="1"/>
    <n v="4"/>
    <n v="50"/>
    <n v="54"/>
    <s v="3954-2025"/>
    <m/>
  </r>
  <r>
    <e v="#REF!"/>
    <d v="2025-10-02T00:00:00"/>
    <n v="2025"/>
    <x v="2"/>
    <s v="Tamahú"/>
    <s v="Tamahú"/>
    <s v="CARLOS ENRIQUE ALEJANDRO CHITAY CAAL"/>
    <s v="Alcalde Municipal"/>
    <s v="1975 43817 1605"/>
    <s v="489-2025"/>
    <s v="Mezcladora Para Concreto"/>
    <n v="2024"/>
    <s v="Entidades"/>
    <s v="Mezcladora"/>
    <n v="5"/>
    <n v="16250"/>
    <n v="81250"/>
    <s v="023-0-2024"/>
    <m/>
    <x v="1"/>
    <n v="5"/>
    <n v="50"/>
    <n v="55"/>
    <s v="4113-2025"/>
    <m/>
  </r>
  <r>
    <e v="#REF!"/>
    <d v="2025-10-02T00:00:00"/>
    <n v="2025"/>
    <x v="3"/>
    <s v="La Unión"/>
    <s v="La Unión"/>
    <s v="EDVIN GUSTAVO GALVÁN"/>
    <s v="Alcalde Municipal"/>
    <s v="1795 56460 1909"/>
    <s v="490-2025"/>
    <s v="Mezcladora Para Concreto"/>
    <n v="2024"/>
    <s v="Entidades"/>
    <s v="Mezcladora"/>
    <n v="3"/>
    <n v="16250"/>
    <n v="48750"/>
    <s v="023-0-2024"/>
    <m/>
    <x v="1"/>
    <n v="3"/>
    <n v="50"/>
    <n v="53"/>
    <s v="3915-2025"/>
    <m/>
  </r>
  <r>
    <e v="#REF!"/>
    <d v="2025-10-02T00:00:00"/>
    <n v="2025"/>
    <x v="4"/>
    <s v="San Carlos Alzatate"/>
    <s v="San Carlos Alzatate"/>
    <s v="FREDI OMAR GARCIA GALIANO"/>
    <s v="Alcalde Municipal"/>
    <s v="1853 34938 0507"/>
    <s v="491-2025"/>
    <s v="Mezcladora Para Concreto"/>
    <n v="2024"/>
    <s v="Entidades"/>
    <s v="Mezcladora"/>
    <n v="3"/>
    <n v="16250"/>
    <n v="48750"/>
    <s v="023-0-2024"/>
    <m/>
    <x v="1"/>
    <n v="3"/>
    <n v="50"/>
    <n v="53"/>
    <s v="4018-2025"/>
    <m/>
  </r>
  <r>
    <e v="#REF!"/>
    <d v="2025-10-02T00:00:00"/>
    <n v="2025"/>
    <x v="1"/>
    <s v="San Jacinto"/>
    <s v="San Jacinto"/>
    <s v="ELDER CARDONA MARCOS"/>
    <s v="Alcalde Municipal"/>
    <s v="1908 60510 1805"/>
    <s v="492-2025"/>
    <s v="Mezcladora Para Concreto"/>
    <n v="2024"/>
    <s v="Entidades"/>
    <s v="Mezcladora"/>
    <n v="1"/>
    <n v="16250"/>
    <n v="16250"/>
    <s v="023-0-2024"/>
    <m/>
    <x v="1"/>
    <n v="1"/>
    <n v="50"/>
    <n v="51"/>
    <s v="3769-2025"/>
    <m/>
  </r>
  <r>
    <e v="#REF!"/>
    <d v="2025-10-02T00:00:00"/>
    <n v="2025"/>
    <x v="5"/>
    <s v="Santa Lucía la Reforma"/>
    <s v="Santa Lucía la Reforma"/>
    <s v="JUAN CHIVALÁN TÍU"/>
    <s v="Alcalde Municipal"/>
    <s v="2239 10813 0807"/>
    <s v="493-2025"/>
    <s v="Mezcladora Para Concreto"/>
    <n v="2024"/>
    <s v="Entidades"/>
    <s v="Mezcladora"/>
    <n v="2"/>
    <n v="16250"/>
    <n v="32500"/>
    <s v="023-0-2024"/>
    <m/>
    <x v="1"/>
    <n v="2"/>
    <n v="50"/>
    <n v="52"/>
    <s v="3420-2025"/>
    <m/>
  </r>
  <r>
    <e v="#REF!"/>
    <d v="2025-10-02T00:00:00"/>
    <n v="2025"/>
    <x v="1"/>
    <s v="Ipala"/>
    <s v="Ipala"/>
    <s v="LUSVIN ELLIOANI JAVIER Y JAVIER"/>
    <s v="Alcalde Municipal"/>
    <s v="2391 68240 2011"/>
    <s v="511-2025"/>
    <s v="Arroz De 10 Kilos"/>
    <n v="2025"/>
    <s v="Alimentos"/>
    <s v="Arroz"/>
    <n v="2000"/>
    <n v="0"/>
    <n v="0"/>
    <s v="Donación China Taiwan"/>
    <m/>
    <x v="0"/>
    <n v="1000"/>
    <n v="0"/>
    <n v="1000"/>
    <s v="3917-2025_x000a_3918-2025_x000a_3919-2025_x000a_3920-2025_x000a_3921-2025_x000a_3922-2025_x000a_3923-2025_x000a_3924-2025_x000a_3925-2025_x000a_3926-2025"/>
    <m/>
  </r>
  <r>
    <e v="#REF!"/>
    <d v="2025-10-02T00:00:00"/>
    <n v="2025"/>
    <x v="1"/>
    <s v="Ipala"/>
    <s v="Ipala"/>
    <s v="LUSVIN ELLIOANI JAVIER Y JAVIER"/>
    <s v="Alcalde Municipal"/>
    <s v="2391 68240 2011"/>
    <s v="512-2025"/>
    <s v="Bomba De Plastico De 16 Litros"/>
    <n v="2024"/>
    <s v="Agropecuario Y Artesanal"/>
    <s v="Herramienta de Labranza"/>
    <n v="300"/>
    <n v="248"/>
    <n v="74400"/>
    <s v="025-0-2024"/>
    <m/>
    <x v="0"/>
    <n v="300"/>
    <n v="0"/>
    <n v="300"/>
    <s v="3927-2025_x000a_3928-2025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Azadon Con Cabo"/>
    <n v="2024"/>
    <s v="Agropecuario Y Artesanal"/>
    <s v="Herramienta de Labranza"/>
    <n v="180"/>
    <n v="111.36"/>
    <n v="20044.8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Chuzo Con Cabo"/>
    <n v="2024"/>
    <s v="Agropecuario Y Artesanal"/>
    <s v="Herramienta de Labranza"/>
    <n v="180"/>
    <n v="135.19"/>
    <n v="24334.2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Machete"/>
    <n v="2024"/>
    <s v="Agropecuario Y Artesanal"/>
    <s v="Herramienta de Labranza"/>
    <n v="180"/>
    <n v="41.03"/>
    <n v="7385.4000000000005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Pala Con Cabo"/>
    <n v="2024"/>
    <s v="Agropecuario Y Artesanal"/>
    <s v="Herramienta de Labranza"/>
    <n v="180"/>
    <n v="64.72"/>
    <n v="11649.6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Rastrillo Con Cabo"/>
    <n v="2024"/>
    <s v="Agropecuario Y Artesanal"/>
    <s v="Herramienta de Labranza"/>
    <n v="180"/>
    <n v="67.540000000000006"/>
    <n v="12157.2"/>
    <s v="054-0-2024"/>
    <m/>
    <x v="1"/>
    <n v="180"/>
    <n v="0"/>
    <n v="180"/>
    <s v="3929-2025 "/>
    <m/>
  </r>
  <r>
    <e v="#REF!"/>
    <d v="2025-10-02T00:00:00"/>
    <n v="2025"/>
    <x v="1"/>
    <s v="Ipala"/>
    <s v="Ipala"/>
    <s v="LUSVIN ELLIOANI JAVIER Y JAVIER"/>
    <s v="Alcalde Municipal"/>
    <s v="2391 68240 2011"/>
    <s v="495-2025"/>
    <s v="Hoz Dentada"/>
    <n v="2024"/>
    <s v="Agropecuario Y Artesanal"/>
    <s v="Herramienta de Labranza"/>
    <n v="180"/>
    <n v="95.7"/>
    <n v="17226"/>
    <s v="054-0-2024"/>
    <m/>
    <x v="1"/>
    <n v="180"/>
    <n v="0"/>
    <n v="180"/>
    <s v="3929-2025 "/>
    <m/>
  </r>
  <r>
    <e v="#REF!"/>
    <d v="2025-10-06T00:00:00"/>
    <n v="2025"/>
    <x v="3"/>
    <s v="La Unión"/>
    <s v="Aldea Tasharte Centro"/>
    <s v="ELFIDO DE LA CRUZ RAMIREZ"/>
    <s v="Alcalde Comunitario"/>
    <s v="1980 58829 1909"/>
    <s v="513-2025"/>
    <s v="Arroz De 10 Kilos"/>
    <n v="2025"/>
    <s v="Alimentos"/>
    <s v="Arroz"/>
    <n v="100"/>
    <n v="0"/>
    <n v="0"/>
    <s v="Donación China Taiwan"/>
    <m/>
    <x v="0"/>
    <n v="50"/>
    <n v="0"/>
    <n v="50"/>
    <s v="517-2025"/>
    <m/>
  </r>
  <r>
    <e v="#REF!"/>
    <d v="2025-10-06T00:00:00"/>
    <n v="2025"/>
    <x v="3"/>
    <s v="La Unión"/>
    <s v="Caserío Los Vásquez, Taguayni"/>
    <s v="MANRIQUE AURELIANO RIVERA ESCALANTE"/>
    <s v="Alcalde Comunitario"/>
    <s v="1999 23892 1909"/>
    <s v="514-2025"/>
    <s v="Arroz De 10 Kilos"/>
    <n v="2025"/>
    <s v="Alimentos"/>
    <s v="Arroz"/>
    <n v="100"/>
    <n v="0"/>
    <n v="0"/>
    <s v="Donación China Taiwan"/>
    <m/>
    <x v="0"/>
    <n v="50"/>
    <n v="0"/>
    <n v="50"/>
    <s v="515-2025"/>
    <m/>
  </r>
  <r>
    <e v="#REF!"/>
    <d v="2025-10-06T00:00:00"/>
    <n v="2025"/>
    <x v="6"/>
    <s v="Comitancillo"/>
    <s v="Comitancillo"/>
    <s v="WERNER NEFTALÍ OROZCO SALVADOR"/>
    <s v="Alcalde Municipal"/>
    <s v="1886 64289 1204"/>
    <s v="515-2025"/>
    <s v="Estufa Ahorradora de Leña"/>
    <n v="2024"/>
    <s v="Vulnerabilidad"/>
    <s v="Estufa"/>
    <n v="983"/>
    <n v="1270"/>
    <n v="1248410"/>
    <s v="064-0-2024"/>
    <s v="MaM"/>
    <x v="0"/>
    <n v="4915"/>
    <n v="0"/>
    <n v="4915"/>
    <s v="4228-2025"/>
    <m/>
  </r>
  <r>
    <e v="#REF!"/>
    <d v="2025-10-06T00:00:00"/>
    <n v="2025"/>
    <x v="6"/>
    <s v="Comitancillo"/>
    <s v="Comitancillo"/>
    <s v="WERNER NEFTALÍ OROZCO SALVADOR"/>
    <s v="Alcalde Municipal"/>
    <s v="1886 64289 1204"/>
    <s v="516-2025"/>
    <s v="Filtros De Agua De 22 Litros"/>
    <n v="2024"/>
    <s v="Agua Potable"/>
    <s v="Cupón Ecofiltro"/>
    <n v="998"/>
    <n v="176.7"/>
    <n v="176346.59999999998"/>
    <s v="002-0-2025"/>
    <s v="MaM"/>
    <x v="0"/>
    <n v="998"/>
    <n v="0"/>
    <n v="998"/>
    <s v="4228-2025"/>
    <m/>
  </r>
  <r>
    <e v="#REF!"/>
    <d v="2025-10-06T00:00:00"/>
    <n v="2025"/>
    <x v="0"/>
    <s v="Conguaco"/>
    <s v="Caserío Las Pilitas, Aldea Las Pilas"/>
    <s v="MOISES SALDAÑA GALICIA"/>
    <s v="Alcalde Comunitario"/>
    <s v="1855 14081 2213"/>
    <s v="517-2025"/>
    <s v="Arroz De 10 Kilos"/>
    <n v="2025"/>
    <s v="Alimentos"/>
    <s v="Arroz"/>
    <n v="275"/>
    <n v="0"/>
    <n v="0"/>
    <s v="Donación China Taiwan"/>
    <m/>
    <x v="0"/>
    <n v="137.5"/>
    <n v="0"/>
    <n v="137.5"/>
    <s v="2864-2025"/>
    <m/>
  </r>
  <r>
    <e v="#REF!"/>
    <d v="2025-10-06T00:00:00"/>
    <n v="2025"/>
    <x v="7"/>
    <s v="Colotenango"/>
    <s v="Colotenango"/>
    <s v="RUDY VELÁSQUEZ LÓPEZ"/>
    <s v="Alcalde Municipal"/>
    <s v="1987 95319 1319"/>
    <s v="518-2025"/>
    <s v="Arroz De 10 Kilos"/>
    <n v="2025"/>
    <s v="Alimentos"/>
    <s v="Arroz"/>
    <n v="1000"/>
    <n v="0"/>
    <n v="0"/>
    <s v="Donación China Taiwan"/>
    <m/>
    <x v="0"/>
    <n v="500"/>
    <n v="0"/>
    <n v="500"/>
    <s v="881-2024"/>
    <m/>
  </r>
  <r>
    <e v="#REF!"/>
    <d v="2025-10-06T00:00:00"/>
    <n v="2025"/>
    <x v="0"/>
    <s v="Agua Blanca"/>
    <s v="Barrio La Felicidad"/>
    <s v="DARVIN LEONEL SANDOVAL MONROY"/>
    <s v="Alcalde Comunitario"/>
    <s v="2046 52359 2104"/>
    <s v="519-2025"/>
    <s v="Arroz De 10 Kilos"/>
    <n v="2025"/>
    <s v="Alimentos"/>
    <s v="Arroz"/>
    <n v="77"/>
    <n v="0"/>
    <n v="0"/>
    <s v="Donación China Taiwan"/>
    <m/>
    <x v="0"/>
    <n v="38.5"/>
    <n v="0"/>
    <n v="38.5"/>
    <s v="616-2025"/>
    <m/>
  </r>
  <r>
    <e v="#REF!"/>
    <d v="2025-10-06T00:00:00"/>
    <n v="2025"/>
    <x v="0"/>
    <s v="Agua Blanca"/>
    <s v="Caserío San Cayetano"/>
    <s v="MARIO DE JESÚS HERNÁNDEZ MONROY"/>
    <s v="Alcalde Comunitario"/>
    <s v="1928 06521 2204"/>
    <s v="520-2025"/>
    <s v="Arroz De 10 Kilos"/>
    <n v="2025"/>
    <s v="Alimentos"/>
    <s v="Arroz"/>
    <n v="18"/>
    <n v="0"/>
    <n v="0"/>
    <s v="Donación China Taiwan"/>
    <m/>
    <x v="0"/>
    <n v="9"/>
    <n v="0"/>
    <n v="9"/>
    <s v="613-2025"/>
    <m/>
  </r>
  <r>
    <e v="#REF!"/>
    <d v="2025-10-06T00:00:00"/>
    <n v="2025"/>
    <x v="0"/>
    <s v="Agua Blanca"/>
    <s v="Caserío El Platillo"/>
    <s v="SALVADOR ADIN PALMA GUERRA"/>
    <s v="Alcalde Comunitario"/>
    <s v="2448 62230 2204"/>
    <s v="521-2025"/>
    <s v="Arroz De 10 Kilos"/>
    <n v="2025"/>
    <s v="Alimentos"/>
    <s v="Arroz"/>
    <n v="14"/>
    <n v="0"/>
    <n v="0"/>
    <s v="Donación China Taiwan"/>
    <m/>
    <x v="0"/>
    <n v="7"/>
    <n v="0"/>
    <n v="7"/>
    <s v="612-2025"/>
    <m/>
  </r>
  <r>
    <e v="#REF!"/>
    <d v="2025-10-06T00:00:00"/>
    <n v="2025"/>
    <x v="0"/>
    <s v="Agua Blanca"/>
    <s v="Aldea Monte Rico"/>
    <s v="EMILIO DE JESÚS CARTAGENA Y CARTAGENA"/>
    <s v="Alcalde Comunitario"/>
    <s v="2461 86402 2204"/>
    <s v="522-2025"/>
    <s v="Arroz De 10 Kilos"/>
    <n v="2025"/>
    <s v="Alimentos"/>
    <s v="Arroz"/>
    <n v="181"/>
    <n v="0"/>
    <n v="0"/>
    <s v="Donación China Taiwan"/>
    <m/>
    <x v="0"/>
    <n v="90.5"/>
    <n v="0"/>
    <n v="90.5"/>
    <s v="611-2025"/>
    <m/>
  </r>
  <r>
    <e v="#REF!"/>
    <d v="2025-10-06T00:00:00"/>
    <n v="2025"/>
    <x v="0"/>
    <s v="Agua Blanca"/>
    <s v="Barrio Tecuan"/>
    <s v="ELFEGO LEOPOLDO SANDOVAL GIRON"/>
    <s v="Alcalde Comunitario"/>
    <s v="2579 36093 2204"/>
    <s v="523-2025"/>
    <s v="Arroz De 10 Kilos"/>
    <n v="2025"/>
    <s v="Alimentos"/>
    <s v="Arroz"/>
    <n v="236"/>
    <n v="0"/>
    <n v="0"/>
    <s v="Donación China Taiwan"/>
    <m/>
    <x v="0"/>
    <n v="118"/>
    <n v="0"/>
    <n v="118"/>
    <s v="610-2025"/>
    <m/>
  </r>
  <r>
    <e v="#REF!"/>
    <d v="2025-10-06T00:00:00"/>
    <n v="2025"/>
    <x v="0"/>
    <s v="Agua Blanca"/>
    <s v="Barrio Ojo de Agua"/>
    <s v="ELVA MARISOL ARGUETA DÍAZ DE GARZA"/>
    <s v="Alcalde Comunitario"/>
    <s v="2332 62415 2204"/>
    <s v="527-2025"/>
    <s v="Arroz De 10 Kilos"/>
    <n v="2025"/>
    <s v="Alimentos"/>
    <s v="Arroz"/>
    <n v="100"/>
    <n v="0"/>
    <n v="0"/>
    <s v="Donación China Taiwan"/>
    <m/>
    <x v="0"/>
    <n v="50"/>
    <n v="0"/>
    <n v="50"/>
    <s v="614-2025"/>
    <m/>
  </r>
  <r>
    <e v="#REF!"/>
    <d v="2025-10-07T00:00:00"/>
    <n v="2025"/>
    <x v="1"/>
    <s v="Camotán"/>
    <s v="Camotán"/>
    <s v="NOÉ ROLANDO GUERRA GUERRA"/>
    <s v="Alcalde Municipal"/>
    <s v="1754 62089 2005"/>
    <s v="528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4292-2025"/>
    <m/>
  </r>
  <r>
    <e v="#REF!"/>
    <d v="2025-10-07T00:00:00"/>
    <n v="2025"/>
    <x v="1"/>
    <s v="Camotán"/>
    <s v="Camotán"/>
    <s v="NOÉ ROLANDO GUERRA GUERRA"/>
    <s v="Alcalde Municipal"/>
    <s v="1754 62089 2005"/>
    <s v="529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292-2025"/>
    <m/>
  </r>
  <r>
    <e v="#REF!"/>
    <d v="2025-10-07T00:00:00"/>
    <n v="2025"/>
    <x v="3"/>
    <s v="San Diego"/>
    <s v="Aldea Pampur"/>
    <s v="NIDIA MARISELA MOSCOSO URRUTIA DE LÓPEZ"/>
    <s v="Alcaldesa Comunitaria"/>
    <s v="1825 34871 1902"/>
    <s v="369-2025"/>
    <s v="Kit de Panel Solar"/>
    <n v="2024"/>
    <s v="Vulnerabilidad"/>
    <s v="Panel Solar"/>
    <n v="8"/>
    <n v="405"/>
    <n v="3240"/>
    <s v="030-0-2024"/>
    <m/>
    <x v="2"/>
    <n v="8"/>
    <n v="0"/>
    <n v="8"/>
    <s v="3042-2025"/>
    <m/>
  </r>
  <r>
    <e v="#REF!"/>
    <d v="2025-10-07T00:00:00"/>
    <n v="2025"/>
    <x v="3"/>
    <s v="San Diego"/>
    <s v="Caserío Los Pozos"/>
    <s v="MARCO ANTONIO FLORES MARTÍNEZ"/>
    <s v="Alcalde Comunitario"/>
    <s v="3632 73239 1908"/>
    <s v="370-2025"/>
    <s v="Kit de Panel Solar"/>
    <n v="2024"/>
    <s v="Vulnerabilidad"/>
    <s v="Panel Solar"/>
    <n v="7"/>
    <n v="405"/>
    <n v="2835"/>
    <s v="030-0-2024"/>
    <m/>
    <x v="2"/>
    <n v="7"/>
    <n v="0"/>
    <n v="7"/>
    <s v="3074-2025"/>
    <m/>
  </r>
  <r>
    <e v="#REF!"/>
    <d v="2025-10-03T00:00:00"/>
    <n v="2025"/>
    <x v="1"/>
    <s v="San Jacinto"/>
    <s v="San Jacinto"/>
    <s v="ELDER CARDONA MARCOS"/>
    <s v="Alcalde Municipal"/>
    <s v="1908 60510 1805"/>
    <s v="496-2025"/>
    <s v="Estación Total Topográfica"/>
    <n v="2024"/>
    <s v="Entidades"/>
    <s v="Estación Total"/>
    <n v="1"/>
    <n v="24900"/>
    <n v="24900"/>
    <s v="029-0-2024"/>
    <m/>
    <x v="1"/>
    <n v="1"/>
    <n v="0"/>
    <n v="1"/>
    <s v="3318-2025 T5"/>
    <m/>
  </r>
  <r>
    <e v="#REF!"/>
    <d v="2025-10-06T00:00:00"/>
    <n v="2025"/>
    <x v="7"/>
    <s v="Colotenango"/>
    <s v="Colotenango"/>
    <s v="RUDY VELÁSQUEZ LÓPEZ"/>
    <s v="Alcalde Municipal"/>
    <s v="1987 95319 1319"/>
    <s v="500-2025"/>
    <s v="Cupones de Mortero Premezclado"/>
    <n v="2024"/>
    <s v="Vivienda"/>
    <s v="Repello"/>
    <n v="1018"/>
    <n v="282"/>
    <n v="287076"/>
    <s v="022-0-2024"/>
    <s v="MaM"/>
    <x v="1"/>
    <n v="1018"/>
    <n v="0"/>
    <n v="1018"/>
    <s v="3238-2025 A 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323-2025 T4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Proyector 3,400 Lumen"/>
    <n v="2024"/>
    <s v="Entidades"/>
    <s v="Taller de Computación"/>
    <n v="1"/>
    <n v="3579"/>
    <n v="3579"/>
    <s v="020-0-2024"/>
    <m/>
    <x v="1"/>
    <n v="1"/>
    <n v="60"/>
    <n v="61"/>
    <s v="3323-2025 T4"/>
    <m/>
  </r>
  <r>
    <e v="#REF!"/>
    <d v="2025-10-06T00:00:00"/>
    <n v="2025"/>
    <x v="3"/>
    <s v="La Unión"/>
    <s v="La Unión"/>
    <s v="EDVIN GUSTAVO GALVÁN"/>
    <s v="Alcalde Municipal"/>
    <s v="1795 56460 1909"/>
    <s v="501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323-2025 T4"/>
    <m/>
  </r>
  <r>
    <e v="#REF!"/>
    <d v="2025-10-07T00:00:00"/>
    <n v="2025"/>
    <x v="3"/>
    <s v="Gualán"/>
    <s v="Gualán"/>
    <s v="LUIS ALFREDO ORTEGA TOBAR"/>
    <s v="Alcalde Municipal"/>
    <s v="1573 32667 1904"/>
    <s v="502-2025"/>
    <s v="Estación Total Topográfica"/>
    <n v="2024"/>
    <s v="Entidades"/>
    <s v="Estación Total"/>
    <n v="1"/>
    <n v="24900"/>
    <n v="24900"/>
    <s v="029-0-2024"/>
    <m/>
    <x v="1"/>
    <n v="1"/>
    <n v="0"/>
    <n v="1"/>
    <s v="393-2025 T5"/>
    <m/>
  </r>
  <r>
    <e v="#REF!"/>
    <d v="2025-10-07T00:00:00"/>
    <n v="2025"/>
    <x v="5"/>
    <s v="Santa Lucía la Reforma"/>
    <s v="Santa Lucía la Reforma"/>
    <s v="JUAN CHIVALÁN TIU"/>
    <s v="Alcalde Municipal"/>
    <s v="2239 10813 0807"/>
    <s v="503-2025"/>
    <s v="Estación Total Topográfica"/>
    <n v="2024"/>
    <s v="Entidades"/>
    <s v="Estación Total"/>
    <n v="1"/>
    <n v="24900"/>
    <n v="24900"/>
    <s v="029-0-2024"/>
    <m/>
    <x v="1"/>
    <n v="1"/>
    <n v="0"/>
    <n v="1"/>
    <s v="1677-2025 T5"/>
    <m/>
  </r>
  <r>
    <e v="#REF!"/>
    <d v="2025-10-07T00:00:00"/>
    <n v="2025"/>
    <x v="3"/>
    <s v="Gualán"/>
    <s v="Aldea Bethel"/>
    <s v="JULIO HERNÁN LÓPEZ LEIVA"/>
    <s v="Alcalde Comunitario"/>
    <s v="1645 85796 1904"/>
    <s v="530-2025"/>
    <s v="Arroz De 10 Kilos"/>
    <n v="2025"/>
    <s v="Alimentos"/>
    <s v="Arroz"/>
    <n v="48"/>
    <n v="0"/>
    <n v="0"/>
    <s v="Donación China Taiwan"/>
    <m/>
    <x v="0"/>
    <n v="24"/>
    <n v="0"/>
    <n v="24"/>
    <s v="2008-2025"/>
    <m/>
  </r>
  <r>
    <e v="#REF!"/>
    <d v="2025-10-07T00:00:00"/>
    <n v="2025"/>
    <x v="3"/>
    <s v="Gualán"/>
    <s v="Aldea Llano Largo"/>
    <s v="RAMÓN PINEDA ORTÍZ"/>
    <s v="Alcalde Comunitario"/>
    <s v="1996 66806 1904"/>
    <s v="531-2025"/>
    <s v="Arroz De 10 Kilos"/>
    <n v="2025"/>
    <s v="Alimentos"/>
    <s v="Arroz"/>
    <n v="226"/>
    <n v="0"/>
    <n v="0"/>
    <s v="Donación China Taiwan"/>
    <m/>
    <x v="0"/>
    <n v="113"/>
    <n v="0"/>
    <n v="113"/>
    <s v="2083-2025"/>
    <m/>
  </r>
  <r>
    <e v="#REF!"/>
    <d v="2025-10-07T00:00:00"/>
    <n v="2025"/>
    <x v="3"/>
    <s v="Gualán"/>
    <s v="Aldea Bella Vista"/>
    <s v="JOSÉ ARTURO PÉREZ DÍAZ"/>
    <s v="Alcalde Comunitario"/>
    <s v="1622 72529 1904"/>
    <s v="532-2025"/>
    <s v="Molino Standard"/>
    <n v="2024"/>
    <s v="Vulnerabilidad"/>
    <s v="Molino"/>
    <n v="60"/>
    <n v="210"/>
    <n v="12600"/>
    <s v="046-0-2024"/>
    <m/>
    <x v="0"/>
    <n v="480"/>
    <n v="0"/>
    <n v="480"/>
    <s v="2320-2025"/>
    <m/>
  </r>
  <r>
    <e v="#REF!"/>
    <d v="2025-10-07T00:00:00"/>
    <n v="2025"/>
    <x v="3"/>
    <s v="Gualán"/>
    <s v="Aldea la Cuchilla Tendida"/>
    <s v="DAVID SUCHITE DE LA CRUZ"/>
    <s v="Alcalde Comunitario"/>
    <s v="1652 25009 1904"/>
    <s v="533-2025"/>
    <s v="Bomba De Plastico De 16 Litros"/>
    <n v="2024"/>
    <s v="Agropecuario Y Artesanal"/>
    <s v="Herramienta de Labranza"/>
    <n v="60"/>
    <n v="248"/>
    <n v="14880"/>
    <s v="025-0-2024"/>
    <m/>
    <x v="0"/>
    <n v="60"/>
    <n v="0"/>
    <n v="60"/>
    <s v="2166-2025"/>
    <m/>
  </r>
  <r>
    <e v="#REF!"/>
    <d v="2025-10-07T00:00:00"/>
    <n v="2025"/>
    <x v="3"/>
    <s v="Gualán"/>
    <s v="Aldea La Puerta"/>
    <s v="AURA MARINA RAMOS AMADOR"/>
    <s v="Alcalde Comunitario"/>
    <s v="1611 39426 1904"/>
    <s v="534-2025"/>
    <s v="Molino Standard"/>
    <n v="2024"/>
    <s v="Vulnerabilidad"/>
    <s v="Molino"/>
    <n v="60"/>
    <n v="210"/>
    <n v="12600"/>
    <s v="046-0-2024"/>
    <m/>
    <x v="0"/>
    <n v="480"/>
    <n v="0"/>
    <n v="480"/>
    <s v="2329-2025"/>
    <m/>
  </r>
  <r>
    <e v="#REF!"/>
    <d v="2025-10-08T00:00:00"/>
    <n v="2025"/>
    <x v="3"/>
    <s v="Estanzuela"/>
    <s v="Barrio Las Canchitas"/>
    <s v="CLAUDIA MARISOL RAMIREZ LEÓN"/>
    <s v="Alcalde Comunitario"/>
    <s v="2469 82209 1902"/>
    <s v="535-2025"/>
    <s v="Arroz De 10 Kilos"/>
    <n v="2025"/>
    <s v="Alimentos"/>
    <s v="Arroz"/>
    <n v="222"/>
    <n v="0"/>
    <n v="0"/>
    <s v="Donación China Taiwan"/>
    <m/>
    <x v="0"/>
    <n v="111"/>
    <n v="0"/>
    <n v="111"/>
    <s v="3404-2025"/>
    <m/>
  </r>
  <r>
    <e v="#REF!"/>
    <d v="2025-10-07T00:00:00"/>
    <n v="2025"/>
    <x v="1"/>
    <s v="Olopa"/>
    <s v="Olopa"/>
    <s v="OSCAR MEDARDO CARDONA NOGUERA"/>
    <s v="Alcalde Municipal "/>
    <s v="1998 79397 2006"/>
    <s v="504-2025"/>
    <s v="Plancha Compactadora De Suelo"/>
    <n v="2024"/>
    <s v="Entidades"/>
    <s v="Plancha Compartadora"/>
    <n v="1"/>
    <n v="11999"/>
    <n v="11999"/>
    <s v="CD-071-2024/EE"/>
    <m/>
    <x v="1"/>
    <n v="1"/>
    <n v="50"/>
    <n v="51"/>
    <s v="3954-2025 "/>
    <m/>
  </r>
  <r>
    <e v="#REF!"/>
    <d v="2025-10-07T00:00:00"/>
    <n v="2025"/>
    <x v="3"/>
    <s v="Gualán"/>
    <s v="Aldea Los Hornos"/>
    <s v="JULIO CÉSAR ARRIAZA ACEITUNO"/>
    <s v="Alcalde Comunitario"/>
    <s v="1844 47615 1904"/>
    <s v="505-2025"/>
    <s v="Carreta de Mano"/>
    <n v="2024"/>
    <s v="Agropecuario Y Artesanal"/>
    <s v="Herramienta de Albañileria"/>
    <n v="25"/>
    <n v="318"/>
    <n v="7950"/>
    <s v="052-0-2024"/>
    <m/>
    <x v="1"/>
    <n v="25"/>
    <n v="0"/>
    <n v="25"/>
    <s v="2145-2025"/>
    <m/>
  </r>
  <r>
    <e v="#REF!"/>
    <d v="2025-10-07T00:00:00"/>
    <n v="2025"/>
    <x v="3"/>
    <s v="Gualán"/>
    <s v="Aldea Mal Paso"/>
    <s v="MIRZA LORENA REYES PAIZ"/>
    <s v="Alcaldesa Comunitaria"/>
    <s v="2141 90935 1904"/>
    <s v="507-2025"/>
    <s v="Chuzo Con Cabo"/>
    <n v="2024"/>
    <s v="Agropecuario Y Artesanal"/>
    <s v="Herramienta de Labranza"/>
    <n v="60"/>
    <n v="135.19"/>
    <n v="8111.4"/>
    <s v="054-0-2024"/>
    <m/>
    <x v="1"/>
    <n v="60"/>
    <n v="0"/>
    <n v="60"/>
    <s v="2210-2025"/>
    <m/>
  </r>
  <r>
    <e v="#REF!"/>
    <d v="2025-10-07T00:00:00"/>
    <n v="2025"/>
    <x v="3"/>
    <s v="Gualán"/>
    <s v="Aldea Mal Paso"/>
    <s v="MIRZA LORENA REYES PAIZ"/>
    <s v="Alcaldesa Comunitaria"/>
    <s v="2141 90935 1904"/>
    <s v="507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10-2025"/>
    <m/>
  </r>
  <r>
    <e v="#REF!"/>
    <d v="2025-10-07T00:00:00"/>
    <n v="2025"/>
    <x v="3"/>
    <s v="Gualán"/>
    <s v="Aldea Las Nubes"/>
    <s v="VICENTE LEMUEL MEJÍA PÉREZ"/>
    <s v="Alcalde Comunitario"/>
    <s v="2979 90071 1805"/>
    <s v="508-2025"/>
    <s v="Carreta de Mano"/>
    <n v="2024"/>
    <s v="Agropecuario Y Artesanal"/>
    <s v="Herramienta de Albañileria"/>
    <n v="28"/>
    <n v="318"/>
    <n v="8904"/>
    <s v="052-0-2024"/>
    <m/>
    <x v="1"/>
    <n v="28"/>
    <n v="0"/>
    <n v="28"/>
    <s v="2134-2025"/>
    <m/>
  </r>
  <r>
    <e v="#REF!"/>
    <d v="2025-10-07T00:00:00"/>
    <n v="2025"/>
    <x v="3"/>
    <s v="Gualán"/>
    <s v="Aldea La Cuchilla"/>
    <s v="CÉSAR SALVADOR HERNÁNDEZ"/>
    <s v="Vice-Alcalde Comunitario"/>
    <s v="1996 66830 1904"/>
    <s v="509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34-2025"/>
    <m/>
  </r>
  <r>
    <e v="#REF!"/>
    <d v="2025-10-07T00:00:00"/>
    <n v="2025"/>
    <x v="3"/>
    <s v="Gualán"/>
    <s v="Aldea La Cuchilla"/>
    <s v="CÉSAR SALVADOR HERNÁNDEZ"/>
    <s v="Vice-Alcalde Comunitario"/>
    <s v="1996 66830 1904"/>
    <s v="509-2025"/>
    <s v="Hoz Dentada"/>
    <n v="2024"/>
    <s v="Agropecuario Y Artesanal"/>
    <s v="Herramienta de Labranza"/>
    <n v="60"/>
    <n v="95.7"/>
    <n v="5742"/>
    <s v="054-0-2024"/>
    <m/>
    <x v="1"/>
    <n v="60"/>
    <n v="0"/>
    <n v="60"/>
    <s v="2234-2025"/>
    <m/>
  </r>
  <r>
    <e v="#REF!"/>
    <d v="2025-10-07T00:00:00"/>
    <n v="2025"/>
    <x v="3"/>
    <s v="Gualán"/>
    <s v="Aldea Santa Teresa"/>
    <s v="DAVID DANIEL MIRANDA GARCÍA"/>
    <s v="Alcalde Comunitario"/>
    <s v="2817 65316 1904"/>
    <s v="510-2025"/>
    <s v="Tanque Flexible "/>
    <n v="2025"/>
    <s v="Agua Potable"/>
    <s v="Agua Potable"/>
    <n v="75"/>
    <n v="788.5"/>
    <n v="59137.5"/>
    <s v="001-0-2025"/>
    <m/>
    <x v="1"/>
    <n v="375"/>
    <n v="0"/>
    <n v="375"/>
    <s v="2377-2025"/>
    <m/>
  </r>
  <r>
    <e v="#REF!"/>
    <d v="2025-10-07T00:00:00"/>
    <n v="2025"/>
    <x v="3"/>
    <s v="Gualán"/>
    <s v="Aldea Guapinol"/>
    <s v="MELVIN DANIEL RUÍZ VARGAS"/>
    <s v="Alcalde Comunitario"/>
    <s v="1739 63544 1901"/>
    <s v="511-2025"/>
    <s v="Chuzo Con Cabo"/>
    <n v="2024"/>
    <s v="Agropecuario Y Artesanal"/>
    <s v="Herramienta de Labranza"/>
    <n v="60"/>
    <n v="135.19"/>
    <n v="8111.4"/>
    <s v="054-0-2024"/>
    <m/>
    <x v="1"/>
    <n v="60"/>
    <n v="0"/>
    <n v="60"/>
    <s v="2226-2025"/>
    <m/>
  </r>
  <r>
    <e v="#REF!"/>
    <d v="2025-10-07T00:00:00"/>
    <n v="2025"/>
    <x v="3"/>
    <s v="Gualán"/>
    <s v="Aldea Guapinol"/>
    <s v="MELVIN DANIEL RUÍZ VARGAS"/>
    <s v="Alcalde Comunitario"/>
    <s v="1739 63544 1901"/>
    <s v="511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226-2025"/>
    <m/>
  </r>
  <r>
    <e v="#REF!"/>
    <d v="2025-10-08T00:00:00"/>
    <n v="2025"/>
    <x v="7"/>
    <s v="San Sebastián Huehuetenango"/>
    <s v="San Sebastián Huehuetenango"/>
    <s v="FERNANDO ROMEO GREGORIO VELÁSQUEZ"/>
    <s v="Alcalde Municipal"/>
    <s v="1788 45167 1320"/>
    <s v="512-2025"/>
    <s v="Cupones de Mortero Premezclado"/>
    <n v="2024"/>
    <s v="Vivienda"/>
    <s v="Repello"/>
    <n v="1000"/>
    <n v="282"/>
    <n v="282000"/>
    <s v="022-0-2024"/>
    <s v="MaM"/>
    <x v="1"/>
    <n v="1000"/>
    <n v="0"/>
    <n v="1000"/>
    <s v="750-2025 A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2691-2025 T4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Proyector 3,400 Lumen"/>
    <n v="2024"/>
    <s v="Entidades"/>
    <s v="Taller de Computación"/>
    <n v="1"/>
    <n v="3579"/>
    <n v="3579"/>
    <s v="020-0-2024"/>
    <m/>
    <x v="1"/>
    <n v="1"/>
    <n v="60"/>
    <n v="61"/>
    <s v="2691-2025 T4 "/>
    <m/>
  </r>
  <r>
    <e v="#REF!"/>
    <d v="2025-10-08T00:00:00"/>
    <n v="2025"/>
    <x v="8"/>
    <s v="La Libertad"/>
    <s v="La Libertad"/>
    <s v="FRANCISCO ROLANDO GODOY MONTENEGRO"/>
    <s v="Representante Municipal "/>
    <s v="1775 72353 0607"/>
    <s v="513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2691-2025 T4 "/>
    <m/>
  </r>
  <r>
    <e v="#REF!"/>
    <d v="2025-10-07T00:00:00"/>
    <n v="2025"/>
    <x v="1"/>
    <s v="Olopa"/>
    <s v="Olopa"/>
    <s v="OSCAR MEDARDO CARDONA NOGUERA"/>
    <s v="Alcalde Municipal"/>
    <s v="1998 79397 2006"/>
    <s v="372-2025"/>
    <s v="Concreto Premezclado Cupón"/>
    <n v="2024"/>
    <s v="Vulnerabilidad"/>
    <s v="Concreto"/>
    <n v="1150"/>
    <n v="2548"/>
    <n v="2930200"/>
    <s v="039-0-2024"/>
    <s v="MaM"/>
    <x v="2"/>
    <n v="1150"/>
    <n v="0"/>
    <n v="1150"/>
    <s v="076-2025 A"/>
    <m/>
  </r>
  <r>
    <e v="#REF!"/>
    <d v="2025-10-08T00:00:00"/>
    <n v="2025"/>
    <x v="3"/>
    <s v="La Unión"/>
    <s v="Aldea Pacayalito Oratorio"/>
    <s v="BAUDILIO ESQUIVEL LÓPEZ"/>
    <s v="Alcalde Comunitario"/>
    <s v="2178 59828 1909"/>
    <s v="373-2025"/>
    <s v="Cupones Canjeables Por Kit De Techo Minimo"/>
    <n v="2024"/>
    <s v="Vulnerabilidad"/>
    <s v="Cupón Techo Mínimo"/>
    <n v="62"/>
    <n v="1635"/>
    <n v="101370"/>
    <s v="045-0-2024"/>
    <m/>
    <x v="2"/>
    <n v="62"/>
    <n v="0"/>
    <n v="62"/>
    <s v="954-2025"/>
    <m/>
  </r>
  <r>
    <e v="#REF!"/>
    <d v="2025-10-08T00:00:00"/>
    <n v="2025"/>
    <x v="3"/>
    <s v="La Unión"/>
    <s v="Aldea Chichipate"/>
    <s v="ALBERTO RIVERA ESCALANTE"/>
    <s v="Alcalde Comunitario"/>
    <s v="1779 51184 1909"/>
    <s v="374-2025"/>
    <s v="Cupones Canjeables Por Kit De Techo Minimo"/>
    <n v="2024"/>
    <s v="Vulnerabilidad"/>
    <s v="Cupón Techo Mínimo"/>
    <n v="70"/>
    <n v="1635"/>
    <n v="114450"/>
    <s v="045-0-2024"/>
    <m/>
    <x v="2"/>
    <n v="70"/>
    <n v="0"/>
    <n v="70"/>
    <s v="956-2025"/>
    <m/>
  </r>
  <r>
    <e v="#REF!"/>
    <d v="2025-10-08T00:00:00"/>
    <n v="2025"/>
    <x v="3"/>
    <s v="La Unión"/>
    <s v="Colonia La Democracia"/>
    <s v="MYRA LISETTE CANÁN DONIS"/>
    <s v="Alcalde Comunitario"/>
    <s v="2612 31723 1909"/>
    <s v="375-2025"/>
    <s v="Cupones Canjeables Por Kit De Techo Minimo"/>
    <n v="2024"/>
    <s v="Vulnerabilidad"/>
    <s v="Cupón Techo Mínimo"/>
    <n v="55"/>
    <n v="1635"/>
    <n v="89925"/>
    <s v="045-0-2024"/>
    <m/>
    <x v="2"/>
    <n v="55"/>
    <n v="0"/>
    <n v="55"/>
    <s v="957-2025"/>
    <m/>
  </r>
  <r>
    <e v="#REF!"/>
    <d v="2025-10-08T00:00:00"/>
    <n v="2025"/>
    <x v="8"/>
    <s v="San Luis"/>
    <s v="San Luis"/>
    <s v="EFRAÍN EUSEBIO OLIVA ESTRADA"/>
    <s v="Alcalde Municipal"/>
    <s v="2500 01764 1602"/>
    <s v="376-2025"/>
    <s v="Cupones Canjeables Por Kit De Techo Minimo"/>
    <n v="2024"/>
    <s v="Vulnerabilidad"/>
    <s v="Cupón Techo Mínimo"/>
    <n v="100"/>
    <n v="1635"/>
    <n v="163500"/>
    <s v="045-0-2024"/>
    <m/>
    <x v="2"/>
    <n v="100"/>
    <n v="0"/>
    <n v="100"/>
    <s v="850-2025"/>
    <m/>
  </r>
  <r>
    <e v="#REF!"/>
    <d v="2025-10-09T00:00:00"/>
    <n v="2025"/>
    <x v="8"/>
    <s v="Las Cruces"/>
    <s v="Caserío La Bacadilla"/>
    <s v="ALBERTO SAQUI CHOC"/>
    <s v="Presidente del Consejo Comunitario de Desarrollo -COCODE-"/>
    <s v="1575 84488 1710"/>
    <s v="377-2025"/>
    <s v="Cupones Canjeables Por Kit De Techo Minimo"/>
    <n v="2024"/>
    <s v="Vulnerabilidad"/>
    <s v="Cupón Techo Mínimo"/>
    <n v="48"/>
    <n v="1635"/>
    <n v="78480"/>
    <s v="045-0-2024"/>
    <m/>
    <x v="2"/>
    <n v="48"/>
    <n v="0"/>
    <n v="48"/>
    <s v="3068-2025"/>
    <m/>
  </r>
  <r>
    <e v="#REF!"/>
    <d v="2025-10-09T00:00:00"/>
    <n v="2025"/>
    <x v="8"/>
    <s v="Flores"/>
    <s v="Flores"/>
    <s v="RAMÓN EDUARDO MÉNDEZ CHÁVEZ"/>
    <s v="Alcalde Municipal"/>
    <s v="1998 50925 1701"/>
    <s v="378-2025"/>
    <s v="Cupones Canjeables Por Kit De Techo Minimo"/>
    <n v="2024"/>
    <s v="Vulnerabilidad"/>
    <s v="Cupón Techo Mínimo"/>
    <n v="117"/>
    <n v="1635"/>
    <n v="191295"/>
    <s v="045-0-2024"/>
    <m/>
    <x v="2"/>
    <n v="117"/>
    <n v="0"/>
    <n v="117"/>
    <s v="3178-2025_x000a_3177-2025"/>
    <m/>
  </r>
  <r>
    <e v="#REF!"/>
    <d v="2025-10-09T00:00:00"/>
    <n v="2025"/>
    <x v="8"/>
    <s v="Poptún"/>
    <s v="Poptún"/>
    <s v="JOSE OBDULIO PINTO VIDES"/>
    <s v="Alcalde Municipal"/>
    <s v="1721 25863 1805"/>
    <s v="379-2025"/>
    <s v="Cupones Canjeables Por Kit De Techo Minimo"/>
    <n v="2024"/>
    <s v="Vulnerabilidad"/>
    <s v="Cupón Techo Mínimo"/>
    <n v="133"/>
    <n v="1635"/>
    <n v="217455"/>
    <s v="045-0-2024"/>
    <m/>
    <x v="2"/>
    <n v="133"/>
    <n v="0"/>
    <n v="133"/>
    <s v="1469-2025_x000a_1468-2025"/>
    <m/>
  </r>
  <r>
    <e v="#REF!"/>
    <d v="2025-10-09T00:00:00"/>
    <n v="2025"/>
    <x v="8"/>
    <s v="La Libertad"/>
    <s v="Caserío Cooperativa La Lucha"/>
    <s v="CATARINO RAUL MENDEZ AGUILAR"/>
    <s v="Presidente del Consejo Comunitario de Desarrollo -COCODE-"/>
    <s v="3248 75495 1703"/>
    <s v="380-2025"/>
    <s v="Cupones Canjeables Por Kit De Techo Minimo"/>
    <n v="2024"/>
    <s v="Vulnerabilidad"/>
    <s v="Cupón Techo Mínimo"/>
    <n v="42"/>
    <n v="1635"/>
    <n v="68670"/>
    <s v="045-0-2024"/>
    <m/>
    <x v="2"/>
    <n v="42"/>
    <n v="0"/>
    <n v="42"/>
    <s v="3385-2025"/>
    <m/>
  </r>
  <r>
    <e v="#REF!"/>
    <d v="2025-10-09T00:00:00"/>
    <n v="2025"/>
    <x v="8"/>
    <s v="La Libertad"/>
    <s v="Caserío Nueva Jerusalén I"/>
    <s v="LIUVI URZUA CASTRO"/>
    <s v="Presidente del Consejo Comunitario de Desarrollo -COCODE-"/>
    <s v="1837 65311 1909"/>
    <s v="381-2025"/>
    <s v="Cupones Canjeables Por Kit De Techo Minimo"/>
    <n v="2024"/>
    <s v="Vulnerabilidad"/>
    <s v="Cupón Techo Mínimo"/>
    <n v="40"/>
    <n v="1635"/>
    <n v="65400"/>
    <s v="045-0-2024"/>
    <m/>
    <x v="2"/>
    <n v="40"/>
    <n v="0"/>
    <n v="40"/>
    <s v="3381-2025"/>
    <m/>
  </r>
  <r>
    <e v="#REF!"/>
    <d v="2025-10-09T00:00:00"/>
    <n v="2025"/>
    <x v="8"/>
    <s v="La Libertad"/>
    <s v="Caserío Buenos Aires"/>
    <s v="JOEL RIVERA MORÁN"/>
    <s v="Presidente del Consejo Comunitario de Desarrollo -COCODE-"/>
    <s v="1712 55895 1703"/>
    <s v="382-2025"/>
    <s v="Cupones Canjeables Por Kit De Techo Minimo"/>
    <n v="2024"/>
    <s v="Vulnerabilidad"/>
    <s v="Cupón Techo Mínimo"/>
    <n v="17"/>
    <n v="1635"/>
    <n v="27795"/>
    <s v="045-0-2024"/>
    <m/>
    <x v="2"/>
    <n v="17"/>
    <n v="0"/>
    <n v="17"/>
    <s v="2672-2025"/>
    <m/>
  </r>
  <r>
    <e v="#REF!"/>
    <d v="2025-10-10T00:00:00"/>
    <n v="2025"/>
    <x v="8"/>
    <s v="La Libertad"/>
    <s v="Caserío Las Victorias"/>
    <s v="ELIEZAR GÓMEZ HERNÁNDEZ"/>
    <s v="Presidente del Consejo Comunitario de Desarrollo -COCODE-"/>
    <s v="1576 57094 0610"/>
    <s v="385-2025"/>
    <s v="Kit de Panel Solar"/>
    <n v="2024"/>
    <s v="Vulnerabilidad"/>
    <s v="Panel Solar"/>
    <n v="43"/>
    <n v="405"/>
    <n v="17415"/>
    <s v="030-0-2024"/>
    <m/>
    <x v="2"/>
    <n v="43"/>
    <n v="0"/>
    <n v="43"/>
    <s v="3386-2025"/>
    <m/>
  </r>
  <r>
    <e v="#REF!"/>
    <d v="2025-10-10T00:00:00"/>
    <n v="2025"/>
    <x v="8"/>
    <s v="La Libertad"/>
    <s v="Caserío El Pital"/>
    <s v="NATANAEL SALAZAR DIAZ"/>
    <s v="Presidente del Consejo Comunitario de Desarrollo -COCODE-"/>
    <s v="2352 76472 1708"/>
    <s v="386-2025"/>
    <s v="Kit de Panel Solar"/>
    <n v="2024"/>
    <s v="Vulnerabilidad"/>
    <s v="Panel Solar"/>
    <n v="51"/>
    <n v="405"/>
    <n v="20655"/>
    <s v="030-0-2024"/>
    <m/>
    <x v="2"/>
    <n v="51"/>
    <n v="0"/>
    <n v="51"/>
    <s v="3382-2025"/>
    <m/>
  </r>
  <r>
    <e v="#REF!"/>
    <d v="2025-10-10T00:00:00"/>
    <n v="2025"/>
    <x v="3"/>
    <s v="La Unión"/>
    <s v="Aldea Lampocoy Centro"/>
    <s v="ABEL ANTONIO ISALES MADRID"/>
    <s v="Alcalde Comunitario"/>
    <s v="1773 87572 1805"/>
    <s v="387-2025"/>
    <s v="Cupones Canjeables Por Kit De Techo Minimo"/>
    <n v="2024"/>
    <s v="Vulnerabilidad"/>
    <s v="Cupón Techo Mínimo"/>
    <n v="70"/>
    <n v="1635"/>
    <n v="114450"/>
    <s v="045-0-2024"/>
    <m/>
    <x v="2"/>
    <n v="70"/>
    <n v="0"/>
    <n v="70"/>
    <s v="958-2025"/>
    <m/>
  </r>
  <r>
    <e v="#REF!"/>
    <d v="2025-10-10T00:00:00"/>
    <n v="2025"/>
    <x v="7"/>
    <s v="San Juan Atitán"/>
    <s v="San Juan Atitán"/>
    <s v="JAIME AUGUSTO HERNÁNDEZ GODÍNEZ "/>
    <s v="Alcalde Municipal"/>
    <s v="1942 95923 1316"/>
    <s v="388-2025"/>
    <s v="Concreto Premezclado Cupón"/>
    <n v="2024"/>
    <s v="Vulnerabilidad"/>
    <s v="Concreto"/>
    <n v="74"/>
    <n v="2548"/>
    <n v="188552"/>
    <s v="039-0-2024"/>
    <s v="MaM"/>
    <x v="2"/>
    <n v="74"/>
    <n v="0"/>
    <n v="74"/>
    <s v="3038-2025"/>
    <m/>
  </r>
  <r>
    <e v="#REF!"/>
    <d v="2025-10-08T00:00:00"/>
    <n v="2025"/>
    <x v="5"/>
    <s v="Santa María Chiquimula"/>
    <s v="Aldea Casa Blanca"/>
    <s v="DOMINGO LEÓN LUX"/>
    <s v="Presidente del Consejo Comunitario de Desarrollo -COCODE-"/>
    <s v="1741 47171 0806"/>
    <s v="536-2025"/>
    <s v="Arroz De 10 Kilos"/>
    <n v="2025"/>
    <s v="Alimentos"/>
    <s v="Arroz"/>
    <n v="200"/>
    <n v="0"/>
    <n v="0"/>
    <s v="Donación China Taiwan"/>
    <m/>
    <x v="0"/>
    <n v="100"/>
    <n v="0"/>
    <n v="100"/>
    <s v="3380-2025"/>
    <m/>
  </r>
  <r>
    <e v="#REF!"/>
    <d v="2025-10-09T00:00:00"/>
    <n v="2025"/>
    <x v="8"/>
    <s v="La Libertad"/>
    <s v="Barrio Los Ángeles"/>
    <s v="EDWING GIOVANY CHÁVEZ GARCÍA"/>
    <s v="Presidente del Consejo Comunitario de Desarrollo -COCODE-"/>
    <s v="2641 23301 1804"/>
    <s v="538-2025"/>
    <s v="Arroz De 10 Kilos"/>
    <n v="2025"/>
    <s v="Alimentos"/>
    <s v="Arroz"/>
    <n v="400"/>
    <n v="0"/>
    <n v="0"/>
    <s v="Donación China Taiwan"/>
    <m/>
    <x v="0"/>
    <n v="200"/>
    <n v="0"/>
    <n v="200"/>
    <s v="1661-2025 B"/>
    <m/>
  </r>
  <r>
    <e v="#REF!"/>
    <d v="2025-10-09T00:00:00"/>
    <n v="2025"/>
    <x v="8"/>
    <s v="La Libertad"/>
    <s v="Barrio Buena Vista"/>
    <s v="HÉCTOR FRANCISCO RAMOS SAGASTUME"/>
    <s v="Presidente del Consejo Comunitario de Desarrollo -COCODE-"/>
    <s v="3859 53194 2001"/>
    <s v="539-2025"/>
    <s v="Arroz De 10 Kilos"/>
    <n v="2025"/>
    <s v="Alimentos"/>
    <s v="Arroz"/>
    <n v="400"/>
    <n v="0"/>
    <n v="0"/>
    <s v="Donación China Taiwan"/>
    <m/>
    <x v="0"/>
    <n v="200"/>
    <n v="0"/>
    <n v="200"/>
    <s v="1661-2025 C"/>
    <m/>
  </r>
  <r>
    <e v="#REF!"/>
    <d v="2025-10-09T00:00:00"/>
    <n v="2025"/>
    <x v="8"/>
    <s v="La Libertad"/>
    <s v="Caserío El Matrimonio"/>
    <s v="JAIME EDBERTO MO PÉREZ"/>
    <s v="Presidente del Consejo Comunitario de Desarrollo -COCODE-"/>
    <s v="1793 53853 1709"/>
    <s v="540-2025"/>
    <s v="Bomba De Plastico De 16 Litros"/>
    <n v="2024"/>
    <s v="Agropecuario Y Artesanal"/>
    <s v="Herramienta de Labranza"/>
    <n v="30"/>
    <n v="248"/>
    <n v="7440"/>
    <s v="025-0-2024"/>
    <m/>
    <x v="0"/>
    <n v="30"/>
    <n v="0"/>
    <n v="30"/>
    <s v="2673-2025"/>
    <m/>
  </r>
  <r>
    <e v="#REF!"/>
    <d v="2025-10-09T00:00:00"/>
    <n v="2025"/>
    <x v="8"/>
    <s v="La Libertad"/>
    <s v="Caserío las Dos Erres El Cedrón"/>
    <s v="RAUL ICHICH CHUB"/>
    <s v="Presidente del Consejo Comunitario de Desarrollo -COCODE-"/>
    <s v="2585 26351 1803"/>
    <s v="542-2025"/>
    <s v="Molino Standard"/>
    <n v="2024"/>
    <s v="Vulnerabilidad"/>
    <s v="Molino"/>
    <n v="25"/>
    <n v="210"/>
    <n v="5250"/>
    <s v="046-0-2024"/>
    <m/>
    <x v="0"/>
    <n v="200"/>
    <n v="0"/>
    <n v="200"/>
    <s v="2675-2025"/>
    <m/>
  </r>
  <r>
    <e v="#REF!"/>
    <d v="2025-10-10T00:00:00"/>
    <n v="2025"/>
    <x v="3"/>
    <s v="Gualán"/>
    <s v="Aldea Las Carretas"/>
    <s v="LUIS MANUEL ZACARÍAS SÁNCHEZ"/>
    <s v="Alcalde Comunitario"/>
    <s v="2238 65206 1904"/>
    <s v="543-2025"/>
    <s v="Bomba De Plastico De 16 Litros"/>
    <n v="2024"/>
    <s v="Agropecuario Y Artesanal"/>
    <s v="Herramienta de Labranza"/>
    <n v="50"/>
    <n v="248"/>
    <n v="12400"/>
    <s v="025-0-2024"/>
    <m/>
    <x v="0"/>
    <n v="50"/>
    <n v="0"/>
    <n v="50"/>
    <s v="2181-2025"/>
    <m/>
  </r>
  <r>
    <e v="#REF!"/>
    <d v="2025-10-10T00:00:00"/>
    <n v="2025"/>
    <x v="3"/>
    <s v="Gualán"/>
    <s v="Aldea el Chagüiton"/>
    <s v="SINDI ASMARÍ GARCÍA MADRID DE PAIZ"/>
    <s v="Alcaldesa Comunitaria"/>
    <s v="1830 81668 1909"/>
    <s v="544-2025"/>
    <s v="Arroz De 10 Kilos"/>
    <n v="2025"/>
    <s v="Alimentos"/>
    <s v="Arroz"/>
    <n v="74"/>
    <n v="0"/>
    <n v="0"/>
    <s v="Donación China Taiwan"/>
    <m/>
    <x v="0"/>
    <n v="37"/>
    <n v="0"/>
    <n v="37"/>
    <s v="2109-2025"/>
    <m/>
  </r>
  <r>
    <e v="#REF!"/>
    <d v="2025-10-10T00:00:00"/>
    <n v="2025"/>
    <x v="3"/>
    <s v="Gualán"/>
    <s v="Aldea El Cubilete"/>
    <s v="KEVIN OSVALDO PINEDA SOSA"/>
    <s v="Vice-Alcalde Comunitario"/>
    <s v="2292 07553 1904"/>
    <s v="545-2025"/>
    <s v="Molino Standard"/>
    <n v="2024"/>
    <s v="Vulnerabilidad"/>
    <s v="Molino"/>
    <n v="60"/>
    <n v="210"/>
    <n v="12600"/>
    <s v="046-0-2024"/>
    <m/>
    <x v="0"/>
    <n v="480"/>
    <n v="0"/>
    <n v="480"/>
    <s v="2337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Diametro 6 Plgs X 6 Mts"/>
    <n v="2024"/>
    <s v="Agua Potable"/>
    <s v="Tubería"/>
    <n v="200"/>
    <n v="299.56"/>
    <n v="59912"/>
    <s v="017-0-2024"/>
    <m/>
    <x v="1"/>
    <n v="20"/>
    <n v="0"/>
    <n v="20"/>
    <s v="1758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Diametro 8 Plgs X 6 Mts"/>
    <n v="2024"/>
    <s v="Agua Potable"/>
    <s v="Tubería"/>
    <n v="25"/>
    <n v="429.25"/>
    <n v="10731.25"/>
    <s v="017-0-2024"/>
    <m/>
    <x v="1"/>
    <n v="2.5"/>
    <n v="0"/>
    <n v="2.5"/>
    <s v="1758-2025"/>
    <m/>
  </r>
  <r>
    <e v="#REF!"/>
    <d v="2025-10-09T00:00:00"/>
    <n v="2025"/>
    <x v="9"/>
    <s v="Pueblo Nuevo Viñas"/>
    <s v="Aldea El Cuje"/>
    <s v="STUARDO DÁVILA MONTENEGRO"/>
    <s v="Presidente del Consejo Comunitario de Desarrollo -COCODE-"/>
    <s v="1650 49545 0602"/>
    <s v="514-2025"/>
    <s v="Tubo PVC Anaranjado Diametro 3 PLGS X LRG 6 MTS"/>
    <n v="2023"/>
    <s v="Agua Potable"/>
    <s v="Tubería"/>
    <n v="300"/>
    <n v="110"/>
    <n v="33000"/>
    <s v="012-0-2023"/>
    <n v="19301820"/>
    <x v="1"/>
    <n v="30"/>
    <n v="0"/>
    <n v="30"/>
    <s v="1758-2025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Proyector 3,400 Lumen"/>
    <n v="2024"/>
    <s v="Entidades"/>
    <s v="Taller de Computación"/>
    <n v="1"/>
    <n v="3579"/>
    <n v="3579"/>
    <s v="020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7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1670-2025 T4"/>
    <m/>
  </r>
  <r>
    <e v="#REF!"/>
    <d v="2025-10-09T00:00:00"/>
    <n v="2025"/>
    <x v="8"/>
    <s v="Dolores"/>
    <s v="Dolores"/>
    <s v="FRANCISCO MORALES GUERRA"/>
    <s v="Alcalde Municipal"/>
    <s v="1966 79338 1805"/>
    <s v="518-2025"/>
    <s v="Tanque Flexible "/>
    <n v="2025"/>
    <s v="Agua Potable"/>
    <s v="Agua Potable"/>
    <n v="100"/>
    <n v="788.5"/>
    <n v="78850"/>
    <s v="001-0-2025"/>
    <m/>
    <x v="1"/>
    <n v="500"/>
    <n v="0"/>
    <n v="500"/>
    <s v="3897-2025_x000a_3899-2025"/>
    <m/>
  </r>
  <r>
    <e v="#REF!"/>
    <d v="2025-10-09T00:00:00"/>
    <n v="2025"/>
    <x v="8"/>
    <s v="Dolores"/>
    <s v="Dolores"/>
    <s v="FRANCISCO MORALES GUERRA"/>
    <s v="Alcalde Municipal"/>
    <s v="1966 79338 1805"/>
    <s v="518-2025"/>
    <s v="Cupones Canjeables Por Kit Para Captación De Agua De Lluvia"/>
    <n v="2024"/>
    <s v="Agua Potable"/>
    <s v="Agua Potable"/>
    <n v="100"/>
    <n v="1125"/>
    <n v="112500"/>
    <s v="044-0-2024"/>
    <m/>
    <x v="1"/>
    <n v="100"/>
    <n v="0"/>
    <n v="100"/>
    <s v="3897-2025_x000a_3899-2025"/>
    <m/>
  </r>
  <r>
    <e v="#REF!"/>
    <d v="2025-10-14T00:00:00"/>
    <n v="2025"/>
    <x v="10"/>
    <s v="Purulha"/>
    <s v="Medida Cautelar Comunidad Washington"/>
    <s v="N/A"/>
    <s v="N/A"/>
    <s v="N/A"/>
    <s v="546-2025"/>
    <s v="Avena Cereal"/>
    <n v="2024"/>
    <s v="Alimento"/>
    <s v="Alimento Empacado"/>
    <n v="160"/>
    <n v="19.899999999999999"/>
    <n v="3184"/>
    <s v="E569208807"/>
    <s v="E569208807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Maíz Blanco"/>
    <n v="2024"/>
    <s v="Alimento"/>
    <s v="Alimento Empacado"/>
    <n v="32"/>
    <n v="220"/>
    <n v="7040"/>
    <s v="CD-014-2025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Frijol Negro"/>
    <n v="2024"/>
    <s v="Alimento"/>
    <s v="Alimento Empacado"/>
    <n v="32"/>
    <n v="150"/>
    <n v="4800"/>
    <s v="CD-015-2025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Aceite Vegetal"/>
    <n v="2024"/>
    <s v="Alimento"/>
    <s v="Alimento Empacado"/>
    <n v="96"/>
    <n v="27"/>
    <n v="2592"/>
    <s v="E569207975"/>
    <s v="E569207975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Pasta Espagueti"/>
    <n v="2024"/>
    <s v="Alimento"/>
    <s v="Alimento Empacado"/>
    <n v="800"/>
    <n v="2.6"/>
    <n v="2080"/>
    <s v="E569207037"/>
    <s v="E569207037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Incaparina"/>
    <n v="2024"/>
    <s v="Alimento"/>
    <s v="Alimento Empacado"/>
    <n v="96"/>
    <n v="23.95"/>
    <n v="2299.1999999999998"/>
    <s v="E569198143"/>
    <s v="E569198143"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Bomba De Plastico De 16 Litros"/>
    <n v="2024"/>
    <s v="Agropecuario Y Artesanal"/>
    <s v="Herramienta de Labranza"/>
    <n v="32"/>
    <n v="248"/>
    <n v="7936"/>
    <s v="025-0-2024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Washington"/>
    <s v="N/A"/>
    <s v="N/A"/>
    <s v="N/A"/>
    <s v="546-2025"/>
    <s v="Molino Standard"/>
    <n v="2024"/>
    <s v="Vulnerabilidad"/>
    <s v="Molino"/>
    <n v="32"/>
    <n v="210"/>
    <n v="6720"/>
    <s v="046-0-2024"/>
    <m/>
    <x v="0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Avena Cereal"/>
    <n v="2024"/>
    <s v="Alimento"/>
    <s v="Alimento Empacado"/>
    <n v="175"/>
    <n v="19.899999999999999"/>
    <n v="3482.4999999999995"/>
    <s v="E569208807"/>
    <s v="E569208807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Maíz Blanco"/>
    <n v="2024"/>
    <s v="Alimento"/>
    <s v="Alimento Empacado"/>
    <n v="35"/>
    <n v="220"/>
    <n v="7700"/>
    <s v="CD-014-2025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Frijol Negro"/>
    <n v="2024"/>
    <s v="Alimento"/>
    <s v="Alimento Empacado"/>
    <n v="35"/>
    <n v="150"/>
    <n v="5250"/>
    <s v="CD-015-2025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Aceite Vegetal"/>
    <n v="2024"/>
    <s v="Alimento"/>
    <s v="Alimento Empacado"/>
    <n v="105"/>
    <n v="27"/>
    <n v="2835"/>
    <s v="E569207975"/>
    <s v="E569207975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Pasta Espagueti"/>
    <n v="2024"/>
    <s v="Alimento"/>
    <s v="Alimento Empacado"/>
    <n v="875"/>
    <n v="2.6"/>
    <n v="2275"/>
    <s v="E569207037"/>
    <s v="E569207037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Incaparina"/>
    <n v="2024"/>
    <s v="Alimento"/>
    <s v="Alimento Empacado"/>
    <n v="105"/>
    <n v="23.95"/>
    <n v="2514.75"/>
    <s v="E569198143"/>
    <s v="E569198143"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Bomba De Plastico De 16 Litros"/>
    <n v="2024"/>
    <s v="Agropecuario Y Artesanal"/>
    <s v="Herramienta de Labranza"/>
    <n v="35"/>
    <n v="248"/>
    <n v="8680"/>
    <s v="025-0-2024"/>
    <m/>
    <x v="0"/>
    <n v="35"/>
    <n v="0"/>
    <n v="35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47-2025"/>
    <s v="Molino Standard"/>
    <n v="2024"/>
    <s v="Vulnerabilidad"/>
    <s v="Molino"/>
    <n v="35"/>
    <n v="210"/>
    <n v="7350"/>
    <s v="046-0-2024"/>
    <m/>
    <x v="0"/>
    <n v="35"/>
    <n v="0"/>
    <n v="35"/>
    <s v="Medida Cautelar Comunidad Washington"/>
    <m/>
  </r>
  <r>
    <e v="#REF!"/>
    <d v="2025-10-13T00:00:00"/>
    <n v="2025"/>
    <x v="1"/>
    <s v="San Jacinto"/>
    <s v="San Jacinto"/>
    <s v="ELDER CARDONA MARCOS"/>
    <s v="Alcalde Municipal "/>
    <s v="1908 60510 1805"/>
    <s v="523-2025"/>
    <s v="Plancha Compactadora De Suelo"/>
    <n v="2024"/>
    <s v="Entidades"/>
    <s v="Plancha Compartadora"/>
    <n v="1"/>
    <n v="11999"/>
    <n v="11999"/>
    <s v="CD-071-2024/EE"/>
    <m/>
    <x v="1"/>
    <n v="1"/>
    <n v="50"/>
    <n v="51"/>
    <s v="3769-2025"/>
    <m/>
  </r>
  <r>
    <e v="#REF!"/>
    <d v="2025-10-14T00:00:00"/>
    <n v="2025"/>
    <x v="10"/>
    <s v="Purulha"/>
    <s v="Medida Cautelar Comunidad Washington"/>
    <s v="N/A"/>
    <s v="N/A"/>
    <s v="N/A"/>
    <s v="524-2025"/>
    <s v="Tanque Flexible "/>
    <n v="2025"/>
    <s v="Agua Potable"/>
    <s v="Agua Potable"/>
    <n v="32"/>
    <n v="788.5"/>
    <n v="25232"/>
    <s v="001-0-2025"/>
    <m/>
    <x v="1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525-2025"/>
    <s v="Tanque Flexible "/>
    <n v="2025"/>
    <s v="Agua Potable"/>
    <s v="Agua Potable"/>
    <n v="35"/>
    <n v="788.5"/>
    <n v="27597.5"/>
    <s v="001-0-2025"/>
    <m/>
    <x v="1"/>
    <n v="35"/>
    <n v="0"/>
    <n v="35"/>
    <s v="Medida Cautelar Comunidad Dos Fuentes"/>
    <m/>
  </r>
  <r>
    <e v="#REF!"/>
    <d v="2025-10-14T00:00:00"/>
    <n v="2025"/>
    <x v="5"/>
    <s v="Santa María Chiquimula"/>
    <s v="Santa María Chiquimula"/>
    <s v="JUAN CARLOS CARRILLO CASTRO"/>
    <s v="Alcalde Municipal"/>
    <s v="1975 10981 0806"/>
    <s v="526-2025"/>
    <s v="Tanque Flexible "/>
    <n v="2025"/>
    <s v="Agua Potable"/>
    <s v="Agua Potable"/>
    <n v="220"/>
    <n v="788.5"/>
    <n v="173470"/>
    <s v="001-0-2025"/>
    <m/>
    <x v="1"/>
    <n v="1100"/>
    <n v="0"/>
    <n v="1100"/>
    <s v="3172-2025"/>
    <m/>
  </r>
  <r>
    <e v="#REF!"/>
    <d v="2025-10-13T00:00:00"/>
    <n v="2025"/>
    <x v="1"/>
    <s v="San Jacinto"/>
    <s v="San Jacinto"/>
    <s v="ELDER CARDONA MARCOS"/>
    <s v="Alcalde Municipal"/>
    <s v="1908 60510 1805"/>
    <s v="389-2025"/>
    <s v="Concreto Premezclado Cupón"/>
    <n v="2024"/>
    <s v="Vulnerabilidad"/>
    <s v="Concreto"/>
    <n v="858"/>
    <n v="2548"/>
    <n v="2186184"/>
    <s v="039-0-2024"/>
    <s v="MaM"/>
    <x v="2"/>
    <n v="858"/>
    <n v="0"/>
    <n v="858"/>
    <s v="4229-2025 A"/>
    <m/>
  </r>
  <r>
    <e v="#REF!"/>
    <d v="2025-10-14T00:00:00"/>
    <n v="2025"/>
    <x v="10"/>
    <s v="Purulha"/>
    <s v="Medida Cautelar Comunidad Washington"/>
    <s v="N/A"/>
    <s v="N/A"/>
    <s v="N/A"/>
    <s v="390-2025"/>
    <s v="Kit de Panel Solar"/>
    <n v="2024"/>
    <s v="Vulnerabilidad"/>
    <s v="Panel Solar"/>
    <n v="32"/>
    <n v="405"/>
    <n v="12960"/>
    <s v="030-0-2024"/>
    <m/>
    <x v="2"/>
    <n v="32"/>
    <n v="0"/>
    <n v="32"/>
    <s v="Medida Cautelar Comunidad Washington"/>
    <m/>
  </r>
  <r>
    <e v="#REF!"/>
    <d v="2025-10-14T00:00:00"/>
    <n v="2025"/>
    <x v="10"/>
    <s v="Purulha"/>
    <s v="Medida Cautelar Comunidad Dos Fuentes"/>
    <s v="N/A"/>
    <s v="N/A"/>
    <s v="N/A"/>
    <s v="391-2025"/>
    <s v="Kit de Panel Solar"/>
    <n v="2024"/>
    <s v="Vulnerabilidad"/>
    <s v="Panel Solar"/>
    <n v="35"/>
    <n v="405"/>
    <n v="14175"/>
    <s v="030-0-2024"/>
    <m/>
    <x v="2"/>
    <n v="35"/>
    <n v="0"/>
    <n v="35"/>
    <s v="Medida Cautelar Comunidad Dos Fuentes"/>
    <m/>
  </r>
  <r>
    <e v="#REF!"/>
    <d v="2025-10-14T00:00:00"/>
    <n v="2025"/>
    <x v="5"/>
    <s v="Santa María Chiquimula"/>
    <s v="Santa María Chiquimula"/>
    <s v="JUAN CARLOS CARRILLO CASTRO"/>
    <s v="Alcalde Municipal"/>
    <s v="1975 10981 0806"/>
    <s v="392-2025"/>
    <s v="Cupones Canjeables Por Kit De Techo Minimo"/>
    <n v="2024"/>
    <s v="Vulnerabilidad"/>
    <s v="Cupón Techo Mínimo"/>
    <n v="150"/>
    <n v="1635"/>
    <n v="245250"/>
    <s v="045-0-2024"/>
    <m/>
    <x v="2"/>
    <n v="150"/>
    <n v="0"/>
    <n v="150"/>
    <s v="3173-2025"/>
    <m/>
  </r>
  <r>
    <e v="#REF!"/>
    <d v="2025-10-14T00:00:00"/>
    <n v="2025"/>
    <x v="5"/>
    <s v="Momostenango"/>
    <s v="Barrio Patzité"/>
    <s v="FREDY VALERIANO PANTUJ XILOJ"/>
    <s v="Presidente del Consejo Comunitario de Desarrollo -COCODE-"/>
    <s v="1870 07802 0805"/>
    <s v="393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7-2025"/>
    <m/>
  </r>
  <r>
    <e v="#REF!"/>
    <d v="2025-10-14T00:00:00"/>
    <n v="2025"/>
    <x v="5"/>
    <s v="Momostenango"/>
    <s v="Momostenango"/>
    <s v="ALBINO CUYUCH CHAJ"/>
    <s v="Alcalde Municipal"/>
    <s v="2586 25651 0805"/>
    <s v="394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8-2025"/>
    <m/>
  </r>
  <r>
    <e v="#REF!"/>
    <d v="2025-10-14T00:00:00"/>
    <n v="2025"/>
    <x v="5"/>
    <s v="Momostenango"/>
    <s v="Barrio Santa Isabel"/>
    <s v="JOSÉ ANTONIO PELICÓ CANASTUJ"/>
    <s v="Presidente del Consejo Comunitario de Desarrollo -COCODE-"/>
    <s v="1650 16574 0805"/>
    <s v="395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1836-2025"/>
    <m/>
  </r>
  <r>
    <e v="#REF!"/>
    <d v="2025-10-14T00:00:00"/>
    <n v="2025"/>
    <x v="7"/>
    <s v="Santa Barbara"/>
    <s v="Santa Barbara"/>
    <s v="RIGOBERTO PÉREZ SALES"/>
    <s v="Alcalde Municipal"/>
    <s v="1872 26873 1310"/>
    <s v="396-2025"/>
    <s v="Concreto Premezclado Cupón"/>
    <n v="2024"/>
    <s v="Vulnerabilidad"/>
    <s v="Concreto"/>
    <n v="1500"/>
    <n v="2548"/>
    <n v="3822000"/>
    <s v="039-0-2024"/>
    <s v="MaM"/>
    <x v="2"/>
    <n v="1500"/>
    <n v="0"/>
    <n v="1500"/>
    <s v="4361-2025"/>
    <m/>
  </r>
  <r>
    <e v="#REF!"/>
    <d v="2025-10-14T00:00:00"/>
    <n v="2025"/>
    <x v="7"/>
    <s v="San Juan Atitán"/>
    <s v="San Juan Atitán"/>
    <s v="JAIME AUGUSTO HERNÁNDEZ GODÍNEZ"/>
    <s v="Alcalde Municipal"/>
    <s v="1942 95923 1316"/>
    <s v="527-2025"/>
    <s v="Cupones de Mortero Premezclado"/>
    <n v="2024"/>
    <s v="Vivienda"/>
    <s v="Repello"/>
    <n v="1000"/>
    <n v="287.27999999999997"/>
    <n v="287280"/>
    <s v="040-0-2024"/>
    <s v="MaM"/>
    <x v="1"/>
    <n v="1000"/>
    <n v="0"/>
    <n v="1000"/>
    <s v="3038-2025"/>
    <m/>
  </r>
  <r>
    <e v="#REF!"/>
    <d v="2025-10-14T00:00:00"/>
    <n v="2025"/>
    <x v="5"/>
    <s v="Momostenango"/>
    <s v="Momostenango"/>
    <s v="ALBINO CUYUCH CHAJ"/>
    <s v="Alcalde Municipal"/>
    <s v="2586 25651 0805"/>
    <s v="528-2025"/>
    <s v="Tubo Diametro 8 Plgs X 6 Mts"/>
    <n v="2024"/>
    <s v="Agua Potable"/>
    <s v="Tubería"/>
    <n v="191"/>
    <n v="429.25"/>
    <n v="81986.75"/>
    <s v="017-0-2024"/>
    <m/>
    <x v="1"/>
    <n v="19.100000000000001"/>
    <n v="0"/>
    <n v="19.100000000000001"/>
    <s v="1751-2025_x000a_1753-2025"/>
    <m/>
  </r>
  <r>
    <e v="#REF!"/>
    <d v="2025-10-14T00:00:00"/>
    <n v="2025"/>
    <x v="5"/>
    <s v="Momostenango"/>
    <s v="Momostenango"/>
    <s v="ALBINO CUYUCH CHAJ"/>
    <s v="Alcalde Municipal"/>
    <s v="2586 25651 0805"/>
    <s v="528-2025"/>
    <s v="Tubo Diametro 1 1/2 Plgs X 6 Mts"/>
    <n v="2024"/>
    <s v="Agua Potable"/>
    <s v="Tubería"/>
    <n v="676"/>
    <n v="62.79"/>
    <n v="42446.04"/>
    <s v="018-0-2024"/>
    <n v="23443138"/>
    <x v="1"/>
    <n v="67.599999999999994"/>
    <n v="0"/>
    <n v="67.599999999999994"/>
    <s v="2628-2025"/>
    <m/>
  </r>
  <r>
    <e v="#REF!"/>
    <d v="2025-10-14T00:00:00"/>
    <n v="2025"/>
    <x v="0"/>
    <s v="Jutiapa"/>
    <s v="Cantón Valencia"/>
    <s v="MAINOR ALBERTO PÉREZ AGUILAR"/>
    <s v="Coordinador del Consejo Comunitario de Desarrollo -COCODE-"/>
    <s v="2207 79856 0613"/>
    <s v="397-2025"/>
    <s v="Cupones Canjeables Por Kit De Techo Minimo"/>
    <n v="2024"/>
    <s v="Vulnerabilidad"/>
    <s v="Cupón Techo Mínimo"/>
    <n v="20"/>
    <n v="1635"/>
    <n v="32700"/>
    <s v="045-0-2024"/>
    <m/>
    <x v="2"/>
    <n v="20"/>
    <n v="0"/>
    <n v="20"/>
    <s v="3030-2025"/>
    <m/>
  </r>
  <r>
    <e v="#REF!"/>
    <d v="2025-10-14T00:00:00"/>
    <n v="2025"/>
    <x v="0"/>
    <s v="Jutiapa"/>
    <s v="Caserío Velásquez"/>
    <s v="DIMAS CARDONA LÓPEZ"/>
    <s v="Coordinador del Consejo Comunitario de Desarrollo -COCODE-"/>
    <s v="1795 67225 2201"/>
    <s v="398-2025"/>
    <s v="Cupones Canjeables Por Kit De Techo Minimo"/>
    <n v="2024"/>
    <s v="Vulnerabilidad"/>
    <s v="Cupón Techo Mínimo"/>
    <n v="22"/>
    <n v="1635"/>
    <n v="35970"/>
    <s v="045-0-2024"/>
    <m/>
    <x v="2"/>
    <n v="22"/>
    <n v="0"/>
    <n v="22"/>
    <s v="3032-2025"/>
    <m/>
  </r>
  <r>
    <e v="#REF!"/>
    <d v="2025-10-14T00:00:00"/>
    <n v="2025"/>
    <x v="0"/>
    <s v="Jutiapa"/>
    <s v="Caserío Chagüite, Cantón Valencia"/>
    <s v="LUCILO ARIAS MARTÍNEZ"/>
    <s v="Coordinador del Consejo Comunitario de Desarrollo -COCODE-"/>
    <s v="1710 69803 2201"/>
    <s v="399-2025"/>
    <s v="Cupones Canjeables Por Kit De Techo Minimo"/>
    <n v="2024"/>
    <s v="Vulnerabilidad"/>
    <s v="Cupón Techo Mínimo"/>
    <n v="11"/>
    <n v="1635"/>
    <n v="17985"/>
    <s v="045-0-2024"/>
    <m/>
    <x v="2"/>
    <n v="11"/>
    <n v="0"/>
    <n v="11"/>
    <s v="3033-2025"/>
    <m/>
  </r>
  <r>
    <e v="#REF!"/>
    <d v="2025-10-14T00:00:00"/>
    <n v="2025"/>
    <x v="0"/>
    <s v="Jutiapa"/>
    <s v="Aldea Cerro Gordo Sector Norte"/>
    <s v="MAYRA SIOMARA BARRIENTOS MARTIR DE RAMÍREZ"/>
    <s v="Coordinadora del Consejo Comunitario de Desarrollo -COCODE-"/>
    <s v="2414 48328 2201"/>
    <s v="400-2025"/>
    <s v="Cupones Canjeables Por Kit De Techo Minimo"/>
    <n v="2024"/>
    <s v="Vulnerabilidad"/>
    <s v="Cupón Techo Mínimo"/>
    <n v="14"/>
    <n v="1635"/>
    <n v="22890"/>
    <s v="045-0-2024"/>
    <m/>
    <x v="2"/>
    <n v="14"/>
    <n v="0"/>
    <n v="14"/>
    <s v="3031-2025"/>
    <m/>
  </r>
  <r>
    <e v="#REF!"/>
    <d v="2025-10-14T00:00:00"/>
    <n v="2025"/>
    <x v="5"/>
    <s v="Momostenango"/>
    <s v="Barrio Santa Ana"/>
    <s v="MANUEL JESÚS PÉREZ AJTÚN"/>
    <s v="Presidente del Consejo Comunitario de Desarrollo -COCODE-"/>
    <s v="1653 03816 0805"/>
    <s v="401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835-2025"/>
    <m/>
  </r>
  <r>
    <e v="#REF!"/>
    <d v="2025-10-14T00:00:00"/>
    <n v="2025"/>
    <x v="3"/>
    <s v="Zacapa"/>
    <s v="Alcea Cerro Chiquito"/>
    <s v="JUAN RAMÓN HERRERA PÉREZ"/>
    <s v="Alcalde Comunitario"/>
    <s v="1925 08660 1901"/>
    <s v="529-2025"/>
    <s v="Tanque Flexible "/>
    <n v="2025"/>
    <s v="Agua Potable"/>
    <s v="Agua Potable"/>
    <n v="75"/>
    <n v="788.5"/>
    <n v="59137.5"/>
    <s v="001-0-2025"/>
    <m/>
    <x v="1"/>
    <n v="375"/>
    <n v="0"/>
    <n v="375"/>
    <s v="3104-2025"/>
    <m/>
  </r>
  <r>
    <e v="#REF!"/>
    <d v="2025-10-15T00:00:00"/>
    <n v="2025"/>
    <x v="11"/>
    <s v="Nahualá"/>
    <s v="Caserío Tzam-q’aam"/>
    <s v="SAMUEL IXQUIER ROSARIO"/>
    <s v="Presidente del Consejo Comunitario de Desarrollo -COCODE-"/>
    <s v="2735 34815 0705"/>
    <s v="530-2025"/>
    <s v="Tubo Diametro 6 Plgs X 6 Mts"/>
    <n v="2024"/>
    <s v="Agua Potable"/>
    <s v="Tubería"/>
    <n v="300"/>
    <n v="299.56"/>
    <n v="89868"/>
    <s v="017-0-2024"/>
    <m/>
    <x v="1"/>
    <n v="30"/>
    <n v="0"/>
    <n v="30"/>
    <s v="765-2025"/>
    <m/>
  </r>
  <r>
    <e v="#REF!"/>
    <d v="2025-10-15T00:00:00"/>
    <n v="2025"/>
    <x v="11"/>
    <s v="Sololá"/>
    <s v="Segundo Nivel de la Aldea Argueta"/>
    <s v="JHONY JOEL SAPÓN CANASTUJ"/>
    <s v="Presidente del Consejo Comunitario de Desarrollo -COCODE-"/>
    <s v="1787 89410 0701"/>
    <s v="531-2025"/>
    <s v="Tubo Diametro 6 Plgs X 6 Mts"/>
    <n v="2024"/>
    <s v="Agua Potable"/>
    <s v="Tubería"/>
    <n v="230"/>
    <n v="299.56"/>
    <n v="68898.8"/>
    <s v="017-0-2024"/>
    <m/>
    <x v="1"/>
    <n v="23"/>
    <n v="0"/>
    <n v="23"/>
    <s v="783-2025"/>
    <m/>
  </r>
  <r>
    <e v="#REF!"/>
    <d v="2025-10-15T00:00:00"/>
    <n v="2025"/>
    <x v="11"/>
    <s v="San Lucas Tolimán"/>
    <s v="Colonia Tierra Santa"/>
    <s v="ENRIQUE TZAY PEREBAL"/>
    <s v="Presidente del Consejo Comunitario de Desarrollo -COCODE-"/>
    <s v="2492 87811 0713"/>
    <s v="534-2025"/>
    <s v="Chuzo Con Cabo"/>
    <n v="2024"/>
    <s v="Agropecuario Y Artesanal"/>
    <s v="Herramienta de Labranza"/>
    <n v="107"/>
    <n v="135.19"/>
    <n v="14465.33"/>
    <s v="054-0-2024"/>
    <m/>
    <x v="1"/>
    <n v="107"/>
    <n v="0"/>
    <n v="107"/>
    <s v="2016-2025"/>
    <m/>
  </r>
  <r>
    <e v="#REF!"/>
    <d v="2025-10-15T00:00:00"/>
    <n v="2025"/>
    <x v="11"/>
    <s v="San Lucas Tolimán"/>
    <s v="Colonia Tierra Santa"/>
    <s v="ENRIQUE TZAY PEREBAL"/>
    <s v="Presidente del Consejo Comunitario de Desarrollo -COCODE-"/>
    <s v="2492 87811 0713"/>
    <s v="534-2025"/>
    <s v="Hoz Dentada"/>
    <n v="2024"/>
    <s v="Agropecuario Y Artesanal"/>
    <s v="Herramienta de Labranza"/>
    <n v="107"/>
    <n v="95.7"/>
    <n v="10239.9"/>
    <s v="054-0-2024"/>
    <m/>
    <x v="1"/>
    <n v="107"/>
    <n v="0"/>
    <n v="107"/>
    <s v="2016-2025"/>
    <m/>
  </r>
  <r>
    <e v="#REF!"/>
    <d v="2025-10-15T00:00:00"/>
    <n v="2025"/>
    <x v="11"/>
    <s v="San Lucas Tolimán"/>
    <s v="Cantón San Martín"/>
    <s v="CATALINA GUARCAS BATZIBAL"/>
    <s v="Presidente del Consejo Comunitario de Desarrollo -COCODE-"/>
    <s v="1886 17876 0713"/>
    <s v="535-2025"/>
    <s v="Chuzo Con Cabo"/>
    <n v="2024"/>
    <s v="Agropecuario Y Artesanal"/>
    <s v="Herramienta de Labranza"/>
    <n v="188"/>
    <n v="135.19"/>
    <n v="25415.72"/>
    <s v="054-0-2024"/>
    <m/>
    <x v="1"/>
    <n v="188"/>
    <n v="0"/>
    <n v="188"/>
    <s v="2017-2025"/>
    <m/>
  </r>
  <r>
    <e v="#REF!"/>
    <d v="2025-10-15T00:00:00"/>
    <n v="2025"/>
    <x v="11"/>
    <s v="San Lucas Tolimán"/>
    <s v="Cantón San Martín"/>
    <s v="CATALINA GUARCAS BATZIBAL"/>
    <s v="Presidente del Consejo Comunitario de Desarrollo -COCODE-"/>
    <s v="1886 17876 0713"/>
    <s v="535-2025"/>
    <s v="Hoz Dentada"/>
    <n v="2024"/>
    <s v="Agropecuario Y Artesanal"/>
    <s v="Herramienta de Labranza"/>
    <n v="188"/>
    <n v="95.7"/>
    <n v="17991.600000000002"/>
    <s v="054-0-2024"/>
    <m/>
    <x v="1"/>
    <n v="188"/>
    <n v="0"/>
    <n v="188"/>
    <s v="2017-2025"/>
    <m/>
  </r>
  <r>
    <e v="#REF!"/>
    <d v="2025-10-15T00:00:00"/>
    <n v="2025"/>
    <x v="12"/>
    <s v="San Martín Zapotitlán"/>
    <s v="Comunidad Balcones"/>
    <s v="ISMELDA ALVARADO SOBERANIS DE GALINDO"/>
    <s v="Presidente del Consejo Comunitario de Desarrollo -COCODE-"/>
    <s v="1909 04771 1104"/>
    <s v="550-2025"/>
    <s v="Arroz De 10 Kilos"/>
    <n v="2025"/>
    <s v="Alimentos"/>
    <s v="Arroz"/>
    <n v="164"/>
    <n v="0"/>
    <n v="0"/>
    <s v="Donación China Taiwan"/>
    <m/>
    <x v="0"/>
    <n v="82"/>
    <n v="0"/>
    <n v="82"/>
    <s v="3281-2025"/>
    <m/>
  </r>
  <r>
    <e v="#REF!"/>
    <d v="2025-10-15T00:00:00"/>
    <n v="2025"/>
    <x v="12"/>
    <s v="San Martín Zapotitlán"/>
    <s v="Cabecera Municipal"/>
    <s v="AURA MARINA MENÉNDEZ SALAZAR"/>
    <s v="Presidente del Consejo Comunitario de Desarrollo -COCODE-"/>
    <s v="1943 81706 1106"/>
    <s v="552-2025"/>
    <s v="Arroz De 10 Kilos"/>
    <n v="2025"/>
    <s v="Alimentos"/>
    <s v="Arroz"/>
    <n v="65"/>
    <n v="0"/>
    <n v="0"/>
    <s v="Donación China Taiwan"/>
    <m/>
    <x v="0"/>
    <n v="32.5"/>
    <n v="0"/>
    <n v="32.5"/>
    <s v="3283-2025"/>
    <m/>
  </r>
  <r>
    <e v="#REF!"/>
    <d v="2025-10-15T00:00:00"/>
    <n v="2025"/>
    <x v="12"/>
    <s v="San Martín Zapotitlán"/>
    <s v="Aldea Ajaxa"/>
    <s v="ZENOBIA PERFECTA GRANADOS CHAY"/>
    <s v="Presidente del Consejo Comunitario de Desarrollo -COCODE-"/>
    <s v="2405 16931 1105"/>
    <s v="553-2025"/>
    <s v="Arroz De 10 Kilos"/>
    <n v="2025"/>
    <s v="Alimentos"/>
    <s v="Arroz"/>
    <n v="88"/>
    <n v="0"/>
    <n v="0"/>
    <s v="Donación China Taiwan"/>
    <m/>
    <x v="0"/>
    <n v="44"/>
    <n v="0"/>
    <n v="44"/>
    <s v="3284-2025"/>
    <m/>
  </r>
  <r>
    <e v="#REF!"/>
    <d v="2025-10-15T00:00:00"/>
    <n v="2025"/>
    <x v="12"/>
    <s v="San Martín Zapotitlán"/>
    <s v="Caserío San Antonio Esquipulas"/>
    <s v="ESLY PAOLA DE LEÓN RAMÍREZ DE LÓPEZ"/>
    <s v="Presidente del Consejo Comunitario de Desarrollo -COCODE-"/>
    <s v="1728 70283 1104"/>
    <s v="554-2025"/>
    <s v="Arroz De 10 Kilos"/>
    <n v="2025"/>
    <s v="Alimentos"/>
    <s v="Arroz"/>
    <n v="87"/>
    <n v="0"/>
    <n v="0"/>
    <s v="Donación China Taiwan"/>
    <m/>
    <x v="0"/>
    <n v="43.5"/>
    <n v="0"/>
    <n v="43.5"/>
    <s v="3285-2025"/>
    <m/>
  </r>
  <r>
    <e v="#REF!"/>
    <d v="2025-10-15T00:00:00"/>
    <n v="2025"/>
    <x v="12"/>
    <s v="San Martín Zapotitlán"/>
    <s v="Comunidad San Antonio Ortiz"/>
    <s v="JULIA MARIVEL GÓMEZ COYOY DE ROSALES"/>
    <s v="Presidente del Consejo Comunitario de Desarrollo -COCODE-"/>
    <s v="1910 59307 1104"/>
    <s v="555-2025"/>
    <s v="Arroz De 10 Kilos"/>
    <n v="2025"/>
    <s v="Alimentos"/>
    <s v="Arroz"/>
    <n v="118"/>
    <n v="0"/>
    <n v="0"/>
    <s v="Donación China Taiwan"/>
    <m/>
    <x v="0"/>
    <n v="59"/>
    <n v="0"/>
    <n v="59"/>
    <s v="3286-2025"/>
    <m/>
  </r>
  <r>
    <e v="#REF!"/>
    <d v="2025-10-15T00:00:00"/>
    <n v="2025"/>
    <x v="12"/>
    <s v="San Martín Zapotitlán"/>
    <s v="Caserío El Pacayal"/>
    <s v="ALMA OFELIA PAZ MEJÍA DE ALVAREZ"/>
    <s v="Presidente del Consejo Comunitario de Desarrollo -COCODE-"/>
    <s v="1930 95955 1104"/>
    <s v="556-2025"/>
    <s v="Arroz De 10 Kilos"/>
    <n v="2025"/>
    <s v="Alimentos"/>
    <s v="Arroz"/>
    <n v="111"/>
    <n v="0"/>
    <n v="0"/>
    <s v="Donación China Taiwan"/>
    <m/>
    <x v="0"/>
    <n v="55.5"/>
    <n v="0"/>
    <n v="55.5"/>
    <s v="3287-2025"/>
    <m/>
  </r>
  <r>
    <e v="#REF!"/>
    <d v="2025-10-15T00:00:00"/>
    <n v="2025"/>
    <x v="13"/>
    <s v="Nebaj"/>
    <s v="Nebaj"/>
    <s v="RAMÓN RAYMUNDO CETO"/>
    <s v="Alcalde Municipal"/>
    <s v="2536 92706 1413"/>
    <s v="557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306-2025"/>
    <m/>
  </r>
  <r>
    <e v="#REF!"/>
    <d v="2025-10-15T00:00:00"/>
    <n v="2025"/>
    <x v="13"/>
    <s v="Nebaj"/>
    <s v="Nebaj"/>
    <s v="RAMÓN RAYMUNDO CETO"/>
    <s v="Alcalde Municipal"/>
    <s v="2536 92706 1413"/>
    <s v="558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4306-2025"/>
    <m/>
  </r>
  <r>
    <e v="#REF!"/>
    <d v="2025-10-15T00:00:00"/>
    <n v="2025"/>
    <x v="12"/>
    <s v="San Martín Zapotitlán"/>
    <s v="Caserío Santa Teresita"/>
    <s v="DORIS MAGALÍ DE LEÓN HERNÁNDEZ DE GUIX"/>
    <s v="Representante del Consejo Comunitario de Desarrollo -COCODE-"/>
    <s v="1728 70291 1104"/>
    <s v="559-2025"/>
    <s v="Arroz De 10 Kilos"/>
    <n v="2025"/>
    <s v="Alimentos"/>
    <s v="Arroz"/>
    <n v="78"/>
    <n v="0"/>
    <n v="0"/>
    <s v="Donación China Taiwan"/>
    <m/>
    <x v="0"/>
    <n v="39"/>
    <n v="0"/>
    <n v="39"/>
    <s v="3282-2025"/>
    <m/>
  </r>
  <r>
    <e v="#REF!"/>
    <d v="2025-10-15T00:00:00"/>
    <n v="2025"/>
    <x v="0"/>
    <s v="Agua Blanca"/>
    <s v="Caserío Cañas Abajo"/>
    <s v="ERCILDA MARTINEZ LUCERO"/>
    <s v="Alcalde Comunitario"/>
    <s v="2368 46264 2008"/>
    <s v="560-2025"/>
    <s v="Arroz De 10 Kilos"/>
    <n v="2025"/>
    <s v="Alimentos"/>
    <s v="Arroz"/>
    <n v="19"/>
    <n v="0"/>
    <n v="0"/>
    <s v="Donación China Taiwan"/>
    <m/>
    <x v="0"/>
    <n v="9.5"/>
    <n v="0"/>
    <n v="9.5"/>
    <s v="615-2025"/>
    <m/>
  </r>
  <r>
    <e v="#REF!"/>
    <d v="2025-10-15T00:00:00"/>
    <n v="2025"/>
    <x v="3"/>
    <s v="Zacapa"/>
    <s v="Aldea Jumuzna Abajo"/>
    <s v="EDGAR ROLANDO DE PAZ CORDÓN"/>
    <s v="Alcalde Comunitario"/>
    <s v="1579 51170 0101"/>
    <s v="536-2025"/>
    <s v="Tanque Flexible "/>
    <n v="2025"/>
    <s v="Agua Potable"/>
    <s v="Agua Potable"/>
    <n v="75"/>
    <n v="788.5"/>
    <n v="59137.5"/>
    <s v="001-0-2025"/>
    <m/>
    <x v="1"/>
    <n v="375"/>
    <n v="0"/>
    <n v="375"/>
    <s v="3105-2025"/>
    <m/>
  </r>
  <r>
    <e v="#REF!"/>
    <d v="2025-10-14T00:00:00"/>
    <n v="2025"/>
    <x v="5"/>
    <s v="Momostenango"/>
    <s v="Barrio Santa Catarina"/>
    <s v="EDGAR SANTIAGO TZOC ZARATE"/>
    <s v="Presidente del Consejo Comunitario de Desarrollo -COCODE-"/>
    <s v="1832 09389 0805"/>
    <s v="40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834-2025"/>
    <m/>
  </r>
  <r>
    <e v="#REF!"/>
    <d v="2025-10-15T00:00:00"/>
    <n v="2025"/>
    <x v="11"/>
    <s v="San Antonio Palopó"/>
    <s v="Aldea Agua Escondida"/>
    <s v="MARVIN ELIEZER MORALES MARTÍN"/>
    <s v="Presidente del Consejo Comunitario de Desarrollo -COCODE-"/>
    <s v="1790 46330 0701"/>
    <s v="404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3224-2025"/>
    <m/>
  </r>
  <r>
    <e v="#REF!"/>
    <d v="2025-10-15T00:00:00"/>
    <n v="2025"/>
    <x v="11"/>
    <s v="San Lucas Tolimán"/>
    <s v="Santa Ana Schaffer"/>
    <s v="RICARDO SIAN GARCIA"/>
    <s v="Presidente del Consejo Comunitario de Desarrollo -COCODE-"/>
    <s v="1978 21014 0101"/>
    <s v="405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058-2025"/>
    <m/>
  </r>
  <r>
    <e v="#REF!"/>
    <d v="2025-10-15T00:00:00"/>
    <n v="2025"/>
    <x v="3"/>
    <s v="Estanzuela"/>
    <s v="Barrio Las Canchitas"/>
    <s v="CLAUDIA MARISOL RAMIREZ LEÓN"/>
    <s v="Presidente del Consejo Comunitario de Desarrollo -COCODE-"/>
    <s v="2469 82209 1902"/>
    <s v="406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3403-2025"/>
    <m/>
  </r>
  <r>
    <e v="#REF!"/>
    <d v="2025-10-15T00:00:00"/>
    <n v="2025"/>
    <x v="13"/>
    <s v="Nebaj"/>
    <s v="Nebaj"/>
    <s v="RAMÓN RAYMUNDO CETO"/>
    <s v="Alcalde Municipal"/>
    <s v="2536 92706 1413"/>
    <s v="408-2025"/>
    <s v="Concreto Premezclado Cupón"/>
    <n v="2024"/>
    <s v="Vulnerabilidad"/>
    <s v="Concreto"/>
    <n v="1000"/>
    <n v="2912"/>
    <n v="2912000"/>
    <s v="063-0-2024"/>
    <s v="MaM"/>
    <x v="2"/>
    <n v="1000"/>
    <n v="0"/>
    <n v="1000"/>
    <s v="4306-2025"/>
    <m/>
  </r>
  <r>
    <e v="#REF!"/>
    <d v="2025-10-16T00:00:00"/>
    <n v="2025"/>
    <x v="4"/>
    <s v="San Carlos Alzatate"/>
    <s v="San Carlos Alzatate"/>
    <s v="FREDI OMAR GARCÍA GALIANO"/>
    <s v="Alcalde Municipal"/>
    <s v="1853 34938 0507"/>
    <s v="561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3725-2025"/>
    <m/>
  </r>
  <r>
    <e v="#REF!"/>
    <d v="2025-10-16T00:00:00"/>
    <n v="2025"/>
    <x v="4"/>
    <s v="San Carlos Alzatate"/>
    <s v="San Carlos Alzatate"/>
    <s v="FREDI OMAR GARCÍA GALIANO"/>
    <s v="Alcalde Municipal"/>
    <s v="1853 34938 0507"/>
    <s v="562-2025"/>
    <s v="Estufa Ahorradora de Leña"/>
    <n v="2024"/>
    <s v="Vulnerabilidad"/>
    <s v="Estufa"/>
    <n v="654"/>
    <n v="1270"/>
    <n v="830580"/>
    <s v="064-0-2024"/>
    <s v="MaM"/>
    <x v="0"/>
    <n v="3270"/>
    <n v="0"/>
    <n v="3270"/>
    <s v="3725-2025"/>
    <m/>
  </r>
  <r>
    <e v="#REF!"/>
    <d v="2025-10-16T00:00:00"/>
    <n v="2025"/>
    <x v="11"/>
    <s v="San Lucas Tolimán"/>
    <s v="Cantón San Martín"/>
    <s v="CATALINA GUARCAS BATZIBAL"/>
    <s v="Presidente del Consejo Comunitario de Desarrollo -COCODE-"/>
    <s v="1886 17876 0713"/>
    <s v="563-2025"/>
    <s v="Arroz De 10 Kilos"/>
    <n v="2025"/>
    <s v="Alimentos"/>
    <s v="Arroz"/>
    <n v="188"/>
    <n v="0"/>
    <n v="0"/>
    <s v="Donación China Taiwan"/>
    <m/>
    <x v="0"/>
    <n v="94"/>
    <n v="0"/>
    <n v="94"/>
    <s v="2018-2025"/>
    <m/>
  </r>
  <r>
    <e v="#REF!"/>
    <d v="2025-10-16T00:00:00"/>
    <n v="2025"/>
    <x v="11"/>
    <s v="San Lucas Tolimán"/>
    <s v="Colonia Tierra Santa"/>
    <s v="ENRIQUE TZAY PEREBAL"/>
    <s v="Presidente del Consejo Comunitario de Desarrollo -COCODE-"/>
    <s v="2492 87811 0713"/>
    <s v="564-2025"/>
    <s v="Arroz De 10 Kilos"/>
    <n v="2025"/>
    <s v="Alimentos"/>
    <s v="Arroz"/>
    <n v="156"/>
    <n v="0"/>
    <n v="0"/>
    <s v="Donación China Taiwan"/>
    <m/>
    <x v="0"/>
    <n v="78"/>
    <n v="0"/>
    <n v="78"/>
    <s v="2015-2025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7-2025"/>
    <s v="Tanque Flexible "/>
    <n v="2025"/>
    <s v="Agua Potable"/>
    <s v="Agua Potable"/>
    <n v="350"/>
    <n v="788.5"/>
    <n v="275975"/>
    <s v="001-0-2025"/>
    <m/>
    <x v="1"/>
    <n v="1750"/>
    <n v="0"/>
    <n v="1750"/>
    <s v="2682-2025_x000a_2835-2025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Proyector 3,400 Lumen"/>
    <n v="2024"/>
    <s v="Entidades"/>
    <s v="Taller de Computación"/>
    <n v="1"/>
    <n v="3579"/>
    <n v="3579"/>
    <s v="020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8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4355-2025 T4"/>
    <m/>
  </r>
  <r>
    <e v="#REF!"/>
    <d v="2025-10-16T00:00:00"/>
    <n v="2025"/>
    <x v="8"/>
    <s v="Melchor de Mencos"/>
    <s v="Melchor de Mencos"/>
    <s v="JORGE ALBERTO RODRÍGUEZ GRIJALVA"/>
    <s v="Alcalde Comunitario"/>
    <s v="1998 75499 1711"/>
    <s v="539-2025"/>
    <s v="Cupones Canjeables Por Kit Para Captación De Agua De Lluvia"/>
    <n v="2024"/>
    <s v="Agua Potable"/>
    <s v="Agua Potable"/>
    <n v="150"/>
    <n v="1125"/>
    <n v="168750"/>
    <s v="044-0-2024"/>
    <m/>
    <x v="1"/>
    <n v="150"/>
    <n v="0"/>
    <n v="150"/>
    <s v="2835-2025"/>
    <m/>
  </r>
  <r>
    <e v="#REF!"/>
    <d v="2025-10-16T00:00:00"/>
    <n v="2025"/>
    <x v="0"/>
    <s v="Jutiapa"/>
    <s v="Aldea Tunas II"/>
    <s v="DERICK OMAR MATEO AGUILAR"/>
    <s v="Representante del Consejo Comunitario de Desarrollo -COCODE-"/>
    <s v="3422 55983 2201"/>
    <s v="409-2025"/>
    <s v="Cupones Canjeables Por Kit De Techo Minimo"/>
    <n v="2024"/>
    <s v="Vulnerabilidad"/>
    <s v="Cupón Techo Mínimo"/>
    <n v="27"/>
    <n v="1635"/>
    <n v="44145"/>
    <s v="045-0-2024"/>
    <m/>
    <x v="2"/>
    <n v="27"/>
    <n v="0"/>
    <n v="27"/>
    <s v="3034-2025"/>
    <m/>
  </r>
  <r>
    <e v="#REF!"/>
    <d v="2025-10-17T00:00:00"/>
    <n v="2025"/>
    <x v="11"/>
    <s v="Santa Lucía Utatlán"/>
    <s v="Comunidad San Cristóbal Buena Vista"/>
    <s v="UZIEL NATHÁN CHÁVEZ CHOX"/>
    <s v="Presidente del Consejo Comunitario de Desarrollo -COCODE-"/>
    <s v="2141 25602 0704"/>
    <s v="565-2025"/>
    <s v="Arroz De 10 Kilos"/>
    <n v="2025"/>
    <s v="Alimentos"/>
    <s v="Arroz"/>
    <n v="119"/>
    <n v="0"/>
    <n v="0"/>
    <s v="Donación China Taiwan"/>
    <m/>
    <x v="0"/>
    <n v="59.5"/>
    <n v="0"/>
    <n v="59.5"/>
    <s v="2778-2025"/>
    <m/>
  </r>
  <r>
    <e v="#REF!"/>
    <d v="2025-10-17T00:00:00"/>
    <n v="2025"/>
    <x v="11"/>
    <s v="Santa Lucía Utatlán"/>
    <s v="Paraje Chirijcruz"/>
    <s v="DANIEL MAGDALENO GONZÁLEZ CUL"/>
    <s v="Presidente del Consejo Comunitario de Desarrollo -COCODE-"/>
    <s v="2253 25691 0704"/>
    <s v="566-2025"/>
    <s v="Arroz De 10 Kilos"/>
    <n v="2025"/>
    <s v="Alimentos"/>
    <s v="Arroz"/>
    <n v="129"/>
    <n v="0"/>
    <n v="0"/>
    <s v="Donación China Taiwan"/>
    <m/>
    <x v="0"/>
    <n v="64.5"/>
    <n v="0"/>
    <n v="64.5"/>
    <s v="2777-2025"/>
    <m/>
  </r>
  <r>
    <e v="#REF!"/>
    <d v="2025-10-17T00:00:00"/>
    <n v="2025"/>
    <x v="11"/>
    <s v="Santa Lucía Utatlán"/>
    <s v="Cantón Pamezabal"/>
    <s v="SEBASTIÁN ELISEO DE LEÓN PASCUAL"/>
    <s v="Presidente del Consejo Comunitario de Desarrollo -COCODE-"/>
    <s v="2428 11450 0704"/>
    <s v="567-2025"/>
    <s v="Arroz De 10 Kilos"/>
    <n v="2025"/>
    <s v="Alimentos"/>
    <s v="Arroz"/>
    <n v="76"/>
    <n v="0"/>
    <n v="0"/>
    <s v="Donación China Taiwan"/>
    <m/>
    <x v="0"/>
    <n v="38"/>
    <n v="0"/>
    <n v="38"/>
    <s v="2776-2025"/>
    <m/>
  </r>
  <r>
    <e v="#REF!"/>
    <d v="2025-10-17T00:00:00"/>
    <n v="2025"/>
    <x v="11"/>
    <s v="Santa Lucía Utatlán"/>
    <s v="Paraje el Mirador"/>
    <s v="WILBER MANUEL PACHECO CHAVÉZ"/>
    <s v="Presidente del Consejo Comunitario de Desarrollo -COCODE-"/>
    <s v="3116 36624 0704"/>
    <s v="568-2025"/>
    <s v="Arroz De 10 Kilos"/>
    <n v="2025"/>
    <s v="Alimentos"/>
    <s v="Arroz"/>
    <n v="37"/>
    <n v="0"/>
    <n v="0"/>
    <s v="Donación China Taiwan"/>
    <m/>
    <x v="0"/>
    <n v="18.5"/>
    <n v="0"/>
    <n v="18.5"/>
    <s v="2775-2025"/>
    <m/>
  </r>
  <r>
    <e v="#REF!"/>
    <d v="2025-10-17T00:00:00"/>
    <n v="2025"/>
    <x v="11"/>
    <s v="Santa Lucía Utatlán"/>
    <s v="Cantón Pamezabal Central"/>
    <s v="ANTONIO MAGDALENO YAX SAQUIC"/>
    <s v="Presidente del Consejo Comunitario de Desarrollo -COCODE-"/>
    <s v="1820 72789 0704"/>
    <s v="569-2025"/>
    <s v="Arroz De 10 Kilos"/>
    <n v="2025"/>
    <s v="Alimentos"/>
    <s v="Arroz"/>
    <n v="59"/>
    <n v="0"/>
    <n v="0"/>
    <s v="Donación China Taiwan"/>
    <m/>
    <x v="0"/>
    <n v="29.5"/>
    <n v="0"/>
    <n v="29.5"/>
    <s v="2774-2025"/>
    <m/>
  </r>
  <r>
    <e v="#REF!"/>
    <d v="2025-10-17T00:00:00"/>
    <n v="2025"/>
    <x v="11"/>
    <s v="Santa Lucía Utatlán"/>
    <s v="Sector Las Canoas, Cantón Pamezabal"/>
    <s v="SANTOS RODRIGO CHOPÍN YAC"/>
    <s v="Presidente del Consejo Comunitario de Desarrollo -COCODE-"/>
    <s v="1759 29637 0704"/>
    <s v="570-2025"/>
    <s v="Arroz De 10 Kilos"/>
    <n v="2025"/>
    <s v="Alimentos"/>
    <s v="Arroz"/>
    <n v="45"/>
    <n v="0"/>
    <n v="0"/>
    <s v="Donación China Taiwan"/>
    <m/>
    <x v="0"/>
    <n v="22.5"/>
    <n v="0"/>
    <n v="22.5"/>
    <s v="2773-2025"/>
    <m/>
  </r>
  <r>
    <e v="#REF!"/>
    <d v="2025-10-17T00:00:00"/>
    <n v="2025"/>
    <x v="11"/>
    <s v="Santa Lucía Utatlán"/>
    <s v="Paraje Pacorral"/>
    <s v="CRUZ ARSENIO PELICÓ GUINEA"/>
    <s v="Presidente del Consejo Comunitario de Desarrollo -COCODE-"/>
    <s v="1669 07073 0704"/>
    <s v="571-2025"/>
    <s v="Arroz De 10 Kilos"/>
    <n v="2025"/>
    <s v="Alimentos"/>
    <s v="Arroz"/>
    <n v="99"/>
    <n v="0"/>
    <n v="0"/>
    <s v="Donación China Taiwan"/>
    <m/>
    <x v="0"/>
    <n v="49.5"/>
    <n v="0"/>
    <n v="49.5"/>
    <s v="2779-2025"/>
    <m/>
  </r>
  <r>
    <e v="#REF!"/>
    <d v="2025-10-17T00:00:00"/>
    <n v="2025"/>
    <x v="11"/>
    <s v="Santa Lucía Utatlán"/>
    <s v="Paraje Vista Hermosa"/>
    <s v="ARMANDO AMADEO YÁC IXCAMPARIC"/>
    <s v="Presidente del Consejo Comunitario de Desarrollo -COCODE-"/>
    <s v="1703 53079 0704"/>
    <s v="572-2025"/>
    <s v="Arroz De 10 Kilos"/>
    <n v="2025"/>
    <s v="Alimentos"/>
    <s v="Arroz"/>
    <n v="97"/>
    <n v="0"/>
    <n v="0"/>
    <s v="Donación China Taiwan"/>
    <m/>
    <x v="0"/>
    <n v="48.5"/>
    <n v="0"/>
    <n v="48.5"/>
    <s v="2780-2025"/>
    <m/>
  </r>
  <r>
    <e v="#REF!"/>
    <d v="2025-10-17T00:00:00"/>
    <n v="2025"/>
    <x v="11"/>
    <s v="Santa Lucía Utatlán"/>
    <s v="Caserío Pacorral"/>
    <s v="BYRON OBANDO VELÁSQUEZ VÁSQUEZ"/>
    <s v="Presidente del Consejo Comunitario de Desarrollo -COCODE-"/>
    <s v="2426 30642 0101"/>
    <s v="573-2025"/>
    <s v="Arroz De 10 Kilos"/>
    <n v="2025"/>
    <s v="Alimentos"/>
    <s v="Arroz"/>
    <n v="84"/>
    <n v="0"/>
    <n v="0"/>
    <s v="Donación China Taiwan"/>
    <m/>
    <x v="0"/>
    <n v="42"/>
    <n v="0"/>
    <n v="42"/>
    <s v="2781-2025"/>
    <m/>
  </r>
  <r>
    <e v="#REF!"/>
    <d v="2025-10-17T00:00:00"/>
    <n v="2025"/>
    <x v="11"/>
    <s v="Santa Lucía Utatlán"/>
    <s v="Cabecera Municipal"/>
    <s v="AMILCAR RENÉ AGUILAR NORIEGA"/>
    <s v="Presidente del Consejo Comunitario de Desarrollo -COCODE-"/>
    <s v="2337 36441 0704"/>
    <s v="574-2025"/>
    <s v="Arroz De 10 Kilos"/>
    <n v="2025"/>
    <s v="Alimentos"/>
    <s v="Arroz"/>
    <n v="221"/>
    <n v="0"/>
    <n v="0"/>
    <s v="Donación China Taiwan"/>
    <m/>
    <x v="0"/>
    <n v="110.5"/>
    <n v="0"/>
    <n v="110.5"/>
    <s v="2782-2025"/>
    <m/>
  </r>
  <r>
    <e v="#REF!"/>
    <d v="2025-10-17T00:00:00"/>
    <n v="2025"/>
    <x v="5"/>
    <s v="Santa Lucía la Reforma"/>
    <s v="Santa Lucía la Reforma"/>
    <s v="JUAN CHIVALAN TÍU"/>
    <s v="Alcalde Municipal"/>
    <s v="2239 10813 0807"/>
    <s v="540-2025"/>
    <s v="Cupones de Mortero Premezclado"/>
    <n v="2024"/>
    <s v="Vivienda"/>
    <s v="Repello"/>
    <n v="1447"/>
    <n v="282"/>
    <n v="408054"/>
    <s v="022-0-2024"/>
    <s v="MaM"/>
    <x v="1"/>
    <n v="1447"/>
    <n v="0"/>
    <n v="1447"/>
    <s v="276-2025 B 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Azadon Con Cabo"/>
    <n v="2024"/>
    <s v="Agropecuario Y Artesanal"/>
    <s v="Herramienta de Labranza"/>
    <n v="100"/>
    <n v="111.36"/>
    <n v="11136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Chuzo Con Cabo"/>
    <n v="2024"/>
    <s v="Agropecuario Y Artesanal"/>
    <s v="Herramienta de Labranza"/>
    <n v="18"/>
    <n v="135.19"/>
    <n v="2433.42"/>
    <s v="054-0-2024"/>
    <m/>
    <x v="1"/>
    <n v="18"/>
    <n v="0"/>
    <n v="18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Hoz Dentada"/>
    <n v="2024"/>
    <s v="Agropecuario Y Artesanal"/>
    <s v="Herramienta de Labranza"/>
    <n v="100"/>
    <n v="95.7"/>
    <n v="9570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Machete"/>
    <n v="2024"/>
    <s v="Agropecuario Y Artesanal"/>
    <s v="Herramienta de Labranza"/>
    <n v="100"/>
    <n v="41.03"/>
    <n v="4103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Pala Con Cabo"/>
    <n v="2024"/>
    <s v="Agropecuario Y Artesanal"/>
    <s v="Herramienta de Labranza"/>
    <n v="100"/>
    <n v="64.72"/>
    <n v="6472"/>
    <s v="054-0-2024"/>
    <m/>
    <x v="1"/>
    <n v="100"/>
    <n v="0"/>
    <n v="100"/>
    <s v="832-2025 A"/>
    <m/>
  </r>
  <r>
    <e v="#REF!"/>
    <d v="2025-10-17T00:00:00"/>
    <n v="2025"/>
    <x v="14"/>
    <s v="San Lorenzo"/>
    <s v="San Lorenzo"/>
    <s v="MANOLO ENRIQUE LAPOYEU GREGORIO"/>
    <s v="Alcalde Municipal"/>
    <s v="1715 96587 1001"/>
    <s v="541-2025"/>
    <s v="Rastrillo Con Cabo"/>
    <n v="2024"/>
    <s v="Agropecuario Y Artesanal"/>
    <s v="Herramienta de Labranza"/>
    <n v="100"/>
    <n v="67.540000000000006"/>
    <n v="6754.0000000000009"/>
    <s v="054-0-2024"/>
    <m/>
    <x v="1"/>
    <n v="100"/>
    <n v="0"/>
    <n v="100"/>
    <s v="832-2025 A"/>
    <m/>
  </r>
  <r>
    <e v="#REF!"/>
    <d v="2025-10-17T00:00:00"/>
    <n v="2025"/>
    <x v="11"/>
    <s v="Santa Lucía Utatlán"/>
    <s v="Paraje Chuisuc"/>
    <s v="JESÚS CLEMENTE CUX JOJ"/>
    <s v="Presidente del Consejo Comunitario de Desarrollo -COCODE-"/>
    <s v="1912 94462 0704"/>
    <s v="576-2025"/>
    <s v="Filtros De Agua De 22 Litros"/>
    <n v="2024"/>
    <s v="Agua Potable"/>
    <s v="Cupón Ecofiltro"/>
    <n v="10"/>
    <n v="176.7"/>
    <n v="1767"/>
    <s v="002-0-2025"/>
    <m/>
    <x v="0"/>
    <n v="10"/>
    <n v="0"/>
    <n v="10"/>
    <s v="1641-2025"/>
    <m/>
  </r>
  <r>
    <e v="#REF!"/>
    <d v="2025-10-17T00:00:00"/>
    <n v="2025"/>
    <x v="11"/>
    <s v="Santa Lucía Utatlán"/>
    <s v="Caserío Chuiatzam"/>
    <s v="GREGORIO DIEGO CHÁVEZ JOJ"/>
    <s v="Presidente del Consejo Comunitario de Desarrollo -COCODE-"/>
    <s v="1958 50505 0704"/>
    <s v="577-2025"/>
    <s v="Filtros De Agua De 22 Litros"/>
    <n v="2024"/>
    <s v="Agua Potable"/>
    <s v="Cupón Ecofiltro"/>
    <n v="40"/>
    <n v="176.7"/>
    <n v="7068"/>
    <s v="002-0-2025"/>
    <m/>
    <x v="0"/>
    <n v="40"/>
    <n v="0"/>
    <n v="40"/>
    <s v="1645-2025"/>
    <m/>
  </r>
  <r>
    <e v="#REF!"/>
    <d v="2025-10-17T00:00:00"/>
    <n v="2025"/>
    <x v="11"/>
    <s v="Santa Lucía Utatlán"/>
    <s v="Cantón Pahaj Central"/>
    <s v="FRANCISCO ARMANDO SALOJ CUX"/>
    <s v="Presidente del Consejo Comunitario de Desarrollo -COCODE-"/>
    <s v="1951 29504 0704"/>
    <s v="578-2025"/>
    <s v="Filtros De Agua De 22 Litros"/>
    <n v="2024"/>
    <s v="Agua Potable"/>
    <s v="Cupón Ecofiltro"/>
    <n v="25"/>
    <n v="176.7"/>
    <n v="4417.5"/>
    <s v="002-0-2025"/>
    <m/>
    <x v="0"/>
    <n v="25"/>
    <n v="0"/>
    <n v="25"/>
    <s v="1647-2025"/>
    <m/>
  </r>
  <r>
    <e v="#REF!"/>
    <d v="2025-10-17T00:00:00"/>
    <n v="2025"/>
    <x v="3"/>
    <s v="Zacapa"/>
    <s v="Caserío El Canal, Sector I y II, Aldea La Fragua"/>
    <s v="DELSI JANETH LÓPEZ GÓMEZ"/>
    <s v="Alcaldesa Comunitaria"/>
    <s v="2840 29238 1901"/>
    <s v="581-2025"/>
    <s v="Arroz De 10 Kilos"/>
    <n v="2025"/>
    <s v="Alimentos"/>
    <s v="Arroz"/>
    <n v="389"/>
    <n v="0"/>
    <n v="0"/>
    <s v="Donación China Taiwan"/>
    <m/>
    <x v="0"/>
    <n v="194.5"/>
    <n v="0"/>
    <n v="194.5"/>
    <s v="4228-2025"/>
    <m/>
  </r>
  <r>
    <e v="#REF!"/>
    <d v="2025-10-21T00:00:00"/>
    <n v="2025"/>
    <x v="1"/>
    <s v="Esquipulas"/>
    <s v="Caserío Pericos, Aldea El Carrizal"/>
    <s v="ROLANDO GUERRA SOLIZ"/>
    <s v="Alcalde Comunitario"/>
    <s v="1873 00828 2007"/>
    <s v="582-2025"/>
    <s v="Arroz De 10 Kilos"/>
    <n v="2025"/>
    <s v="Alimentos"/>
    <s v="Arroz"/>
    <n v="434"/>
    <n v="0"/>
    <n v="0"/>
    <s v="Donación China Taiwan"/>
    <m/>
    <x v="0"/>
    <n v="217"/>
    <n v="0"/>
    <n v="217"/>
    <s v="2766-2025"/>
    <m/>
  </r>
  <r>
    <e v="#REF!"/>
    <d v="2025-10-21T00:00:00"/>
    <n v="2025"/>
    <x v="14"/>
    <s v="Santa Bárbara"/>
    <s v="Aldea San Fernando Chipo"/>
    <s v="CARLOS FRANCISCO SÁNCHEZ ARÉVALO"/>
    <s v="Presidente del Consejo Comunitario de Desarrollo -COCODE-"/>
    <s v="1650 35331 2214"/>
    <s v="583-2025"/>
    <s v="Arroz De 10 Kilos"/>
    <n v="2025"/>
    <s v="Alimentos"/>
    <s v="Arroz"/>
    <n v="74"/>
    <n v="0"/>
    <n v="0"/>
    <s v="Donación China Taiwan"/>
    <m/>
    <x v="0"/>
    <n v="37"/>
    <n v="0"/>
    <n v="37"/>
    <s v="3371-2025"/>
    <m/>
  </r>
  <r>
    <e v="#REF!"/>
    <d v="2025-10-21T00:00:00"/>
    <n v="2025"/>
    <x v="14"/>
    <s v="Santa Bárbara"/>
    <s v="Aldea San Fernando Chipo"/>
    <s v="CARLOS FRANCISCO SÁNCHEZ ARÉVALO"/>
    <s v="Presidente del Consejo Comunitario de Desarrollo -COCODE-"/>
    <s v="1650 35331 2214"/>
    <s v="584-2025"/>
    <s v="Bomba De Plastico De 16 Litros"/>
    <n v="2024"/>
    <s v="Agropecuario Y Artesanal"/>
    <s v="Herramienta de Labranza"/>
    <n v="74"/>
    <n v="248"/>
    <n v="18352"/>
    <s v="025-0-2024"/>
    <m/>
    <x v="0"/>
    <n v="74"/>
    <n v="0"/>
    <n v="74"/>
    <s v="3369-2025"/>
    <m/>
  </r>
  <r>
    <e v="#REF!"/>
    <d v="2025-10-21T00:00:00"/>
    <n v="2025"/>
    <x v="14"/>
    <s v="San Antonio Suchitepéquez"/>
    <s v="Sector Saquiy, Aldea Concepción Ixtacapa II"/>
    <s v="MARÍA ANTONIA CANO OLA"/>
    <s v="Presidenta del Consejo Comunitario de Desarrollo -COCODE-"/>
    <s v="1936 51424 1010"/>
    <s v="585-2025"/>
    <s v="Arroz De 10 Kilos"/>
    <n v="2025"/>
    <s v="Alimentos"/>
    <s v="Arroz"/>
    <n v="200"/>
    <n v="0"/>
    <n v="0"/>
    <s v="Donación China Taiwan"/>
    <m/>
    <x v="0"/>
    <n v="100"/>
    <n v="0"/>
    <n v="100"/>
    <s v="3257-2025"/>
    <m/>
  </r>
  <r>
    <e v="#REF!"/>
    <d v="2025-10-21T00:00:00"/>
    <n v="2025"/>
    <x v="14"/>
    <s v="San Antonio Suchitepéquez"/>
    <s v="Sector La Cuchilla II, Aldea Nahualate I"/>
    <s v="GLORIA ELIZABETH BAC XUM DE BAC"/>
    <s v="Presidenta del Consejo Comunitario de Desarrollo -COCODE-"/>
    <s v="1957 25859 1010"/>
    <s v="586-2025"/>
    <s v="Arroz De 10 Kilos"/>
    <n v="2025"/>
    <s v="Alimentos"/>
    <s v="Arroz"/>
    <n v="200"/>
    <n v="0"/>
    <n v="0"/>
    <s v="Donación China Taiwan"/>
    <m/>
    <x v="0"/>
    <n v="100"/>
    <n v="0"/>
    <n v="100"/>
    <s v="3256-2025"/>
    <m/>
  </r>
  <r>
    <e v="#REF!"/>
    <d v="2025-10-21T00:00:00"/>
    <n v="2025"/>
    <x v="14"/>
    <s v="San Antonio Suchitepéquez"/>
    <s v="Sector Tahual, Aldea Nahualate II"/>
    <s v="DORA ELUVIA XUM AVILA DE AJÚ"/>
    <s v="Presidenta del Consejo Comunitario de Desarrollo -COCODE-"/>
    <s v="1967 19836 1010"/>
    <s v="587-2025"/>
    <s v="Arroz De 10 Kilos"/>
    <n v="2025"/>
    <s v="Alimentos"/>
    <s v="Arroz"/>
    <n v="200"/>
    <n v="0"/>
    <n v="0"/>
    <s v="Donación China Taiwan"/>
    <m/>
    <x v="0"/>
    <n v="100"/>
    <n v="0"/>
    <n v="100"/>
    <s v="3255-2025"/>
    <m/>
  </r>
  <r>
    <e v="#REF!"/>
    <d v="2025-10-22T00:00:00"/>
    <n v="2025"/>
    <x v="6"/>
    <s v="La Reforma"/>
    <s v="Barrio El Progreso"/>
    <s v="RITA JUDIT RAMIREZ BARRIOS"/>
    <s v="Presidenta del Consejo Comunitario de Desarrollo -COCODE-"/>
    <s v="2514 74933 1221"/>
    <s v="588-2025"/>
    <s v="Arroz De 10 Kilos"/>
    <n v="2025"/>
    <s v="Alimentos"/>
    <s v="Arroz"/>
    <n v="36"/>
    <n v="0"/>
    <n v="0"/>
    <s v="Donación China Taiwan"/>
    <m/>
    <x v="0"/>
    <n v="18"/>
    <n v="0"/>
    <n v="18"/>
    <s v="2509-2025"/>
    <m/>
  </r>
  <r>
    <e v="#REF!"/>
    <d v="2025-10-22T00:00:00"/>
    <n v="2025"/>
    <x v="6"/>
    <s v="La Reforma"/>
    <s v="Comunidad Carolina"/>
    <s v="MARCOTULIO WILFIDO MAZARIEGOS ALONZO"/>
    <s v="Presidenta del Consejo Comunitario de Desarrollo -COCODE-"/>
    <s v="1797 46669 1221"/>
    <s v="589-2025"/>
    <s v="Arroz De 10 Kilos"/>
    <n v="2025"/>
    <s v="Alimentos"/>
    <s v="Arroz"/>
    <n v="88"/>
    <n v="0"/>
    <n v="0"/>
    <s v="Donación China Taiwan"/>
    <m/>
    <x v="0"/>
    <n v="44"/>
    <n v="0"/>
    <n v="44"/>
    <s v="2504-2025"/>
    <m/>
  </r>
  <r>
    <e v="#REF!"/>
    <d v="2025-10-22T00:00:00"/>
    <n v="2025"/>
    <x v="6"/>
    <s v="La Reforma"/>
    <s v="Comunidad Nueva Esperanza"/>
    <s v="BUENAVENTURA ANDRÉS CRÚZ"/>
    <s v="Presidenta del Consejo Comunitario de Desarrollo -COCODE-"/>
    <s v="1676 56988 2101"/>
    <s v="590-2025"/>
    <s v="Arroz De 10 Kilos"/>
    <n v="2025"/>
    <s v="Alimentos"/>
    <s v="Arroz"/>
    <n v="33"/>
    <n v="0"/>
    <n v="0"/>
    <s v="Donación China Taiwan"/>
    <m/>
    <x v="0"/>
    <n v="16.5"/>
    <n v="0"/>
    <n v="16.5"/>
    <s v="2506-2025"/>
    <m/>
  </r>
  <r>
    <e v="#REF!"/>
    <d v="2025-10-22T00:00:00"/>
    <n v="2025"/>
    <x v="6"/>
    <s v="La Reforma"/>
    <s v="Cantón Reformita"/>
    <s v="MARIO RENÉ FLORES LÓPEZ"/>
    <s v="Presidenta del Consejo Comunitario de Desarrollo -COCODE-"/>
    <s v="2822 53629 1221"/>
    <s v="591-2025"/>
    <s v="Arroz De 10 Kilos"/>
    <n v="2025"/>
    <s v="Alimentos"/>
    <s v="Arroz"/>
    <n v="34"/>
    <n v="0"/>
    <n v="0"/>
    <s v="Donación China Taiwan"/>
    <m/>
    <x v="0"/>
    <n v="17"/>
    <n v="0"/>
    <n v="17"/>
    <s v="2507-2025"/>
    <m/>
  </r>
  <r>
    <e v="#REF!"/>
    <d v="2025-10-22T00:00:00"/>
    <n v="2025"/>
    <x v="6"/>
    <s v="Tajumulco"/>
    <s v="Tajumulco"/>
    <s v="ALFONSO MOISÉS ROMERO"/>
    <s v="Alcalde Municipal"/>
    <s v="1970 20119 1209"/>
    <s v="592-2025"/>
    <s v="Arroz De 10 Kilos"/>
    <n v="2025"/>
    <s v="Alimentos"/>
    <s v="Arroz"/>
    <n v="434"/>
    <n v="0"/>
    <n v="0"/>
    <s v="Donación China Taiwan"/>
    <m/>
    <x v="0"/>
    <n v="217"/>
    <n v="0"/>
    <n v="217"/>
    <s v="2042-2025_x000a_2043-2025_x000a_2044-2025_x000a_2045-2025_x000a_2047-2025_x000a_2049-2025"/>
    <m/>
  </r>
  <r>
    <e v="#REF!"/>
    <d v="2025-10-22T00:00:00"/>
    <n v="2025"/>
    <x v="6"/>
    <s v="Sibinal"/>
    <s v="Sibinal"/>
    <s v="HILARIO FÉLIX GONZÁLEZ MORALES"/>
    <s v="Alcalde Municipal"/>
    <s v="2390 25806 1208"/>
    <s v="593-2025"/>
    <s v="Arroz De 10 Kilos"/>
    <n v="2025"/>
    <s v="Alimentos"/>
    <s v="Arroz"/>
    <n v="200"/>
    <n v="0"/>
    <n v="0"/>
    <s v="Donación China Taiwan"/>
    <m/>
    <x v="0"/>
    <n v="100"/>
    <n v="0"/>
    <n v="100"/>
    <s v="2991-2025"/>
    <m/>
  </r>
  <r>
    <e v="#REF!"/>
    <d v="2025-10-22T00:00:00"/>
    <n v="2025"/>
    <x v="6"/>
    <s v="La Reforma"/>
    <s v="Comunidad El Baluarte"/>
    <s v="JORGE MARIO CAMEL AMBROCIO"/>
    <s v="Presidente del Consejo Comunitario de Desarrollo -COCODE-"/>
    <s v="1579 64256 1221"/>
    <s v="594-2025"/>
    <s v="Arroz De 10 Kilos"/>
    <n v="2025"/>
    <s v="Alimentos"/>
    <s v="Arroz"/>
    <n v="166"/>
    <n v="0"/>
    <n v="0"/>
    <s v="Donación China Taiwan"/>
    <m/>
    <x v="0"/>
    <n v="83"/>
    <n v="0"/>
    <n v="83"/>
    <s v="2505-2025"/>
    <m/>
  </r>
  <r>
    <e v="#REF!"/>
    <d v="2025-10-22T00:00:00"/>
    <n v="2025"/>
    <x v="6"/>
    <s v="San Pablo"/>
    <s v="Caserío 29 de Abril"/>
    <s v="ARNOLDO CANDELARIO CHILEL LÓPEZ"/>
    <s v="Presidente del Consejo Comunitario de Desarrollo -COCODE-"/>
    <s v="2360 94440 1219"/>
    <s v="595-2025"/>
    <s v="Arroz De 10 Kilos"/>
    <n v="2025"/>
    <s v="Alimentos"/>
    <s v="Arroz"/>
    <n v="200"/>
    <n v="0"/>
    <n v="0"/>
    <s v="Donación China Taiwan"/>
    <m/>
    <x v="0"/>
    <n v="100"/>
    <n v="0"/>
    <n v="100"/>
    <s v="1933-2025"/>
    <m/>
  </r>
  <r>
    <e v="#REF!"/>
    <d v="2025-10-22T00:00:00"/>
    <n v="2025"/>
    <x v="6"/>
    <s v="San Pablo"/>
    <s v="Caserío Nuevo San Carlos"/>
    <s v="MIGUEL ABELINO RAMOS PEREZ"/>
    <s v="Presidente del Consejo Comunitario de Desarrollo -COCODE-"/>
    <s v="1592 95092 1219"/>
    <s v="596-2025"/>
    <s v="Arroz De 10 Kilos"/>
    <n v="2025"/>
    <s v="Alimentos"/>
    <s v="Arroz"/>
    <n v="200"/>
    <n v="0"/>
    <n v="0"/>
    <s v="Donación China Taiwan"/>
    <m/>
    <x v="0"/>
    <n v="100"/>
    <n v="0"/>
    <n v="100"/>
    <s v="1932-2025"/>
    <m/>
  </r>
  <r>
    <e v="#REF!"/>
    <d v="2025-10-22T00:00:00"/>
    <n v="2025"/>
    <x v="6"/>
    <s v="San Pablo"/>
    <s v="Caserío Nuevo San Carlos"/>
    <s v="OSCAR ROLANDO LOPEZ RAMIREZ"/>
    <s v="Presidente del Consejo Comunitario de Desarrollo -COCODE-"/>
    <s v="2402 64614 1219"/>
    <s v="597-2025"/>
    <s v="Arroz De 10 Kilos"/>
    <n v="2025"/>
    <s v="Alimentos"/>
    <s v="Arroz"/>
    <n v="200"/>
    <n v="0"/>
    <n v="0"/>
    <s v="Donación China Taiwan"/>
    <m/>
    <x v="0"/>
    <n v="100"/>
    <n v="0"/>
    <n v="100"/>
    <s v="1931-2025"/>
    <m/>
  </r>
  <r>
    <e v="#REF!"/>
    <d v="2025-10-22T00:00:00"/>
    <n v="2025"/>
    <x v="6"/>
    <s v="San José Ojetenam"/>
    <s v="Caserío El Naranjo"/>
    <s v="MARIANO JUSTO BARTOLÓN CIFUENTES"/>
    <s v="Coordinador del Consejo Comunitario de Desarrollo -COCODE-"/>
    <s v="2607 03664 1224"/>
    <s v="598-2025"/>
    <s v="Arroz De 10 Kilos"/>
    <n v="2025"/>
    <s v="Alimentos"/>
    <s v="Arroz"/>
    <n v="44"/>
    <n v="0"/>
    <n v="0"/>
    <s v="Donación China Taiwan"/>
    <m/>
    <x v="0"/>
    <n v="22"/>
    <n v="0"/>
    <n v="22"/>
    <s v="2999-2025"/>
    <m/>
  </r>
  <r>
    <e v="#REF!"/>
    <d v="2025-10-22T00:00:00"/>
    <n v="2025"/>
    <x v="6"/>
    <s v="San José Ojetenam"/>
    <s v="Caserío Los Cerezos, Aldea Pavolaj"/>
    <s v="ARMANDO AMADO PÉREZ MORALES"/>
    <s v="Coordinador del Consejo Comunitario de Desarrollo -COCODE-"/>
    <s v="2321 18566 1224"/>
    <s v="599-2025"/>
    <s v="Arroz De 10 Kilos"/>
    <n v="2025"/>
    <s v="Alimentos"/>
    <s v="Arroz"/>
    <n v="145"/>
    <n v="0"/>
    <n v="0"/>
    <s v="Donación China Taiwan"/>
    <m/>
    <x v="0"/>
    <n v="72.5"/>
    <n v="0"/>
    <n v="72.5"/>
    <s v="3000-2025"/>
    <m/>
  </r>
  <r>
    <e v="#REF!"/>
    <d v="2025-10-22T00:00:00"/>
    <n v="2025"/>
    <x v="6"/>
    <s v="Santo Domingo Suchitepéquez"/>
    <s v="Cantón Xiquina Sector II"/>
    <s v="ALFONSO MAZARIEGOS TIZOL"/>
    <s v="Presidente del Consejo Comunitario de Desarrollo -COCODE-"/>
    <s v="1956 15162 1006"/>
    <s v="600-2025"/>
    <s v="Arroz De 10 Kilos"/>
    <n v="2025"/>
    <s v="Alimentos"/>
    <s v="Arroz"/>
    <n v="250"/>
    <n v="0"/>
    <n v="0"/>
    <s v="Donación China Taiwan"/>
    <m/>
    <x v="0"/>
    <n v="125"/>
    <n v="0"/>
    <n v="125"/>
    <s v="2852-2025"/>
    <m/>
  </r>
  <r>
    <e v="#REF!"/>
    <d v="2025-10-22T00:00:00"/>
    <n v="2025"/>
    <x v="6"/>
    <s v="Santo Domingo Suchitepéquez"/>
    <s v="Cantón Cantón Santa Lucía"/>
    <s v="EFRÉN RAMIRO GONÓN FLORES"/>
    <s v="Presidente del Consejo Comunitario de Desarrollo -COCODE-"/>
    <s v="1830 14502 1006"/>
    <s v="601-2025"/>
    <s v="Arroz De 10 Kilos"/>
    <n v="2025"/>
    <s v="Alimentos"/>
    <s v="Arroz"/>
    <n v="250"/>
    <n v="0"/>
    <n v="0"/>
    <s v="Donación China Taiwan"/>
    <m/>
    <x v="0"/>
    <n v="125"/>
    <n v="0"/>
    <n v="125"/>
    <s v="2851-2025"/>
    <m/>
  </r>
  <r>
    <e v="#REF!"/>
    <d v="2025-10-22T00:00:00"/>
    <n v="2025"/>
    <x v="6"/>
    <s v="Patulul"/>
    <s v="Patulul"/>
    <s v="CARLOS GUSTAVO PÉREZ CRISPIN"/>
    <s v="Alcalde Municipal"/>
    <s v="1812 32693 1001"/>
    <s v="602-2025"/>
    <s v="Arroz De 10 Kilos"/>
    <n v="2025"/>
    <s v="Alimentos"/>
    <s v="Arroz"/>
    <n v="500"/>
    <n v="0"/>
    <n v="0"/>
    <s v="Donación China Taiwan"/>
    <m/>
    <x v="0"/>
    <n v="250"/>
    <n v="0"/>
    <n v="250"/>
    <s v="1882-2025"/>
    <m/>
  </r>
  <r>
    <e v="#REF!"/>
    <d v="2025-10-22T00:00:00"/>
    <n v="2025"/>
    <x v="6"/>
    <s v="San Lorenzo"/>
    <s v="Caserío Ixcamal"/>
    <s v="EDMUNDO GONZÁLO PABLO OROZCO"/>
    <s v="Alcalde Auxiliar"/>
    <s v="1939 89190 1229"/>
    <s v="603-2025"/>
    <s v="Bomba De Plastico De 16 Litros"/>
    <n v="2024"/>
    <s v="Agropecuario Y Artesanal"/>
    <s v="Herramienta de Labranza"/>
    <n v="40"/>
    <n v="248"/>
    <n v="9920"/>
    <s v="025-0-2024"/>
    <m/>
    <x v="0"/>
    <n v="40"/>
    <n v="0"/>
    <n v="40"/>
    <s v="2984-2025"/>
    <m/>
  </r>
  <r>
    <e v="#REF!"/>
    <d v="2025-10-22T00:00:00"/>
    <n v="2025"/>
    <x v="6"/>
    <s v="San Lorenzo"/>
    <s v="Aldea Corinto Zacualpa"/>
    <s v="ERIC URÍAS RABANALES GABRIEL"/>
    <s v="Presidente del Consejo Comunitario de Desarrollo -COCODE-"/>
    <s v="1827 58532 1229"/>
    <s v="604-2025"/>
    <s v="Bomba De Plastico De 16 Litros"/>
    <n v="2024"/>
    <s v="Agropecuario Y Artesanal"/>
    <s v="Herramienta de Labranza"/>
    <n v="47"/>
    <n v="248"/>
    <n v="11656"/>
    <s v="025-0-2024"/>
    <m/>
    <x v="0"/>
    <n v="47"/>
    <n v="0"/>
    <n v="47"/>
    <s v="2982-2025"/>
    <m/>
  </r>
  <r>
    <e v="#REF!"/>
    <d v="2025-10-23T00:00:00"/>
    <n v="2025"/>
    <x v="6"/>
    <s v="La Reforma"/>
    <s v="Aldea San Rafael Bocól"/>
    <s v="MERIMEE MARCONI CALDERÓN SANTOS"/>
    <s v="Presidente del Consejo Comunitario de Desarrollo -COCODE-"/>
    <s v="2416 17685 1221"/>
    <s v="605-2025"/>
    <s v="Arroz De 10 Kilos"/>
    <n v="2025"/>
    <s v="Alimentos"/>
    <s v="Arroz"/>
    <n v="150"/>
    <n v="0"/>
    <n v="0"/>
    <s v="Donación China Taiwan"/>
    <m/>
    <x v="0"/>
    <n v="75"/>
    <n v="0"/>
    <n v="75"/>
    <s v="2508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411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706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411-2025"/>
    <s v="Kit de Panel Solar"/>
    <n v="2024"/>
    <s v="Vulnerabilidad"/>
    <s v="Panel Solar"/>
    <n v="125"/>
    <n v="405"/>
    <n v="50625"/>
    <s v="030-0-2024"/>
    <m/>
    <x v="2"/>
    <n v="125"/>
    <n v="0"/>
    <n v="125"/>
    <s v="1707-2025"/>
    <m/>
  </r>
  <r>
    <e v="#REF!"/>
    <d v="2025-10-21T00:00:00"/>
    <n v="2025"/>
    <x v="14"/>
    <s v="San Juan Bautista"/>
    <s v="Asentamiento Nuevo Amanecer"/>
    <s v="NOÉ BACHÁN JUÁREZ"/>
    <s v="Presidente del Consejo Comunitario de Desarrollo -COCODE-"/>
    <s v="1871 40693 0506"/>
    <s v="412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904-2025"/>
    <m/>
  </r>
  <r>
    <e v="#REF!"/>
    <d v="2025-10-21T00:00:00"/>
    <n v="2025"/>
    <x v="14"/>
    <s v="Santa Bárbara"/>
    <s v="Aldea San Fernando Chipo"/>
    <s v="CARLOS FRANCISCO SANCHEZ AREVALO"/>
    <s v="Presidente del Consejo Comunitario de Desarrollo -COCODE-"/>
    <s v="1650 35331 2214"/>
    <s v="413-2025"/>
    <s v="Cupones Canjeables Por Kit De Techo Minimo"/>
    <n v="2024"/>
    <s v="Vulnerabilidad"/>
    <s v="Cupón Techo Mínimo"/>
    <n v="74"/>
    <n v="1635"/>
    <n v="120990"/>
    <s v="045-0-2024"/>
    <m/>
    <x v="2"/>
    <n v="74"/>
    <n v="0"/>
    <n v="74"/>
    <s v="3370-2025"/>
    <m/>
  </r>
  <r>
    <e v="#REF!"/>
    <d v="2025-10-21T00:00:00"/>
    <n v="2025"/>
    <x v="14"/>
    <s v="San Antonio"/>
    <s v="Sector Saquiy, Aldea Concepción Ixtacapa II"/>
    <s v="MARÍA ANTONIA CANO OLA"/>
    <s v="Presidenta del Consejo Comunitario de Desarrollo -COCODE-"/>
    <s v="1936 51424 1010"/>
    <s v="41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00-2025"/>
    <m/>
  </r>
  <r>
    <e v="#REF!"/>
    <d v="2025-10-21T00:00:00"/>
    <n v="2025"/>
    <x v="14"/>
    <s v="San Antonio"/>
    <s v="Colonia La Blanquita"/>
    <s v="ROSA LIDIA MANZO OLIVA DE DE LEÓN"/>
    <s v="Presidenta del Consejo Comunitario de Desarrollo -COCODE-"/>
    <s v="4131 93543 1001"/>
    <s v="415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99-2025"/>
    <m/>
  </r>
  <r>
    <e v="#REF!"/>
    <d v="2025-10-21T00:00:00"/>
    <n v="2025"/>
    <x v="14"/>
    <s v="San Antonio"/>
    <s v="Sector la Trinidad, Aldea Nahualate II"/>
    <s v="ALMA NINETH CORADO DE VÁSQUEZ"/>
    <s v="Presidenta del Consejo Comunitario de Desarrollo -COCODE-"/>
    <s v="2217 17773 0602"/>
    <s v="41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98-2025"/>
    <m/>
  </r>
  <r>
    <e v="#REF!"/>
    <d v="2025-10-21T00:00:00"/>
    <n v="2025"/>
    <x v="14"/>
    <s v="Santo Tomas La Unión"/>
    <s v="Santo Tomas La Unión"/>
    <s v="JUAN PABLO CHÁVEZ VELÁSQUEZ"/>
    <s v="Alcalde Municipal"/>
    <s v="1747 27003 1017"/>
    <s v="417-2025"/>
    <s v="Cupones Canjeables Por Kit De Techo Minimo"/>
    <n v="2024"/>
    <s v="Vulnerabilidad"/>
    <s v="Cupón Techo Mínimo"/>
    <n v="125"/>
    <n v="1635"/>
    <n v="204375"/>
    <s v="045-0-2024"/>
    <m/>
    <x v="2"/>
    <n v="125"/>
    <n v="0"/>
    <n v="125"/>
    <s v="773-2025"/>
    <m/>
  </r>
  <r>
    <e v="#REF!"/>
    <d v="2025-10-21T00:00:00"/>
    <n v="2025"/>
    <x v="14"/>
    <s v="San José la Máquina"/>
    <s v="San José la Máquina"/>
    <s v="CANDIDO VILLAGRÁN PASCUAL AVALOS"/>
    <s v="Alcalde Municipal"/>
    <s v="2496 93542 1002"/>
    <s v="418-2025"/>
    <s v="Cupones Canjeables Por Kit De Techo Minimo"/>
    <n v="2024"/>
    <s v="Vulnerabilidad"/>
    <s v="Cupón Techo Mínimo"/>
    <n v="80"/>
    <n v="1635"/>
    <n v="130800"/>
    <s v="045-0-2024"/>
    <m/>
    <x v="2"/>
    <n v="80"/>
    <n v="0"/>
    <n v="80"/>
    <s v="3433-2025"/>
    <m/>
  </r>
  <r>
    <e v="#REF!"/>
    <d v="2025-10-21T00:00:00"/>
    <n v="2025"/>
    <x v="14"/>
    <s v="Patulúl"/>
    <s v="Patulúl"/>
    <s v="CARLOS GUSTAVO PÉREZ CRISPÍN"/>
    <s v="Alcalde Municipal"/>
    <s v="1812 32693 1001"/>
    <s v="419-2025"/>
    <s v="Cupones Canjeables Por Kit De Techo Minimo"/>
    <n v="2024"/>
    <s v="Vulnerabilidad"/>
    <s v="Cupón Techo Mínimo"/>
    <n v="150"/>
    <n v="1635"/>
    <n v="245250"/>
    <s v="045-0-2024"/>
    <m/>
    <x v="2"/>
    <n v="150"/>
    <n v="0"/>
    <n v="150"/>
    <s v="2950-2025_x000a_2951-2025"/>
    <m/>
  </r>
  <r>
    <e v="#REF!"/>
    <d v="2025-10-22T00:00:00"/>
    <n v="2025"/>
    <x v="14"/>
    <s v="San Pablo Jocopilas"/>
    <s v="Sector Campo, Aldea Madremia"/>
    <s v="EMILIO BARRENO PUAC"/>
    <s v="Presidente del Consejo Comunitario de Desarrollo -COCODE-"/>
    <s v="1738 83133 1010"/>
    <s v="421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04-2025"/>
    <m/>
  </r>
  <r>
    <e v="#REF!"/>
    <d v="2025-10-22T00:00:00"/>
    <n v="2025"/>
    <x v="6"/>
    <s v="Tajumulco"/>
    <s v="Tajumulco"/>
    <s v="ALFONSO MOISÉS ROMERO"/>
    <s v="Alcalde Municipal"/>
    <s v="1970 20119 1209"/>
    <s v="422-2025"/>
    <s v="Cupones Canjeables Por Kit De Techo Minimo"/>
    <n v="2024"/>
    <s v="Vulnerabilidad"/>
    <s v="Cupón Techo Mínimo"/>
    <n v="80"/>
    <n v="1635"/>
    <n v="130800"/>
    <s v="045-0-2024"/>
    <m/>
    <x v="2"/>
    <n v="80"/>
    <n v="0"/>
    <n v="80"/>
    <s v="112-2025_x000a_113-2025"/>
    <m/>
  </r>
  <r>
    <e v="#REF!"/>
    <d v="2025-10-22T00:00:00"/>
    <n v="2025"/>
    <x v="6"/>
    <s v="El Tumbador"/>
    <s v="Caserío Santo Domingo Pajapa"/>
    <s v="JERÓNIMO RENÉ PÉREZ CHEQUE"/>
    <s v="Coordinador del Consejo Comunitario de Desarrollo -COCODE-"/>
    <s v="1865 14018 1213"/>
    <s v="423-2025"/>
    <s v="Kit de Panel Solar"/>
    <n v="2024"/>
    <s v="Vulnerabilidad"/>
    <s v="Panel Solar"/>
    <n v="64"/>
    <n v="405"/>
    <n v="25920"/>
    <s v="030-0-2024"/>
    <m/>
    <x v="2"/>
    <n v="64"/>
    <n v="0"/>
    <n v="64"/>
    <s v="3151-2025"/>
    <m/>
  </r>
  <r>
    <e v="#REF!"/>
    <d v="2025-10-22T00:00:00"/>
    <n v="2025"/>
    <x v="6"/>
    <s v="Sibinal"/>
    <s v="Caserío 20 de Noviembre"/>
    <s v="CLEMENTE LUCIO ESCALANTE ROBLERO"/>
    <s v="Coordinador del Consejo Comunitario de Desarrollo -COCODE-"/>
    <s v="2508 20560 1208"/>
    <s v="42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155-2025"/>
    <m/>
  </r>
  <r>
    <e v="#REF!"/>
    <d v="2025-10-22T00:00:00"/>
    <n v="2025"/>
    <x v="6"/>
    <s v="La Reforma"/>
    <s v="Cantón Reformita"/>
    <s v="MARIO RENÉ FLORES LÓPEZ"/>
    <s v="Presidente del Consejo Comunitario de Desarrollo -COCODE-"/>
    <s v="2822 53629 1221"/>
    <s v="425-2025"/>
    <s v="Cupones Canjeables Por Kit De Techo Minimo"/>
    <n v="2024"/>
    <s v="Vulnerabilidad"/>
    <s v="Cupón Techo Mínimo"/>
    <n v="34"/>
    <n v="1635"/>
    <n v="55590"/>
    <s v="045-0-2024"/>
    <m/>
    <x v="2"/>
    <n v="34"/>
    <n v="0"/>
    <n v="34"/>
    <s v="1866-2025"/>
    <m/>
  </r>
  <r>
    <e v="#REF!"/>
    <d v="2025-10-22T00:00:00"/>
    <n v="2025"/>
    <x v="6"/>
    <s v="Sipacapa"/>
    <s v="Caserío Palimope, Aldea Quequesiguan"/>
    <s v="RAUL JUSTINIANO TEMAJ LÓPEZ"/>
    <s v="Presidente del Consejo Comunitario de Desarrollo -COCODE-"/>
    <s v="1938 94602 1226"/>
    <s v="426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871-2025"/>
    <m/>
  </r>
  <r>
    <e v="#REF!"/>
    <d v="2025-10-22T00:00:00"/>
    <n v="2025"/>
    <x v="6"/>
    <s v="San Pablo"/>
    <s v="Caserío Santo Domingo II"/>
    <s v="RENÉ FEDERICO CHÚN RODRÍGUEZ"/>
    <s v="Presidente del Consejo Comunitario de Desarrollo -COCODE-"/>
    <s v="1990 89868 1219"/>
    <s v="427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3-2025"/>
    <m/>
  </r>
  <r>
    <e v="#REF!"/>
    <d v="2025-10-22T00:00:00"/>
    <n v="2025"/>
    <x v="6"/>
    <s v="San Pablo"/>
    <s v="Caserío Nuevo San Carlos"/>
    <s v="OSCAR ROLANDO LÓPEZ RAMÍREZ"/>
    <s v="Alcalde Auxiliar"/>
    <s v="2402 64814 1219"/>
    <s v="429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29-2025"/>
    <m/>
  </r>
  <r>
    <e v="#REF!"/>
    <d v="2025-10-22T00:00:00"/>
    <n v="2025"/>
    <x v="6"/>
    <s v="Tacaná"/>
    <s v="Cantón la Soledad Las Majadas"/>
    <s v="FELIPE ALBERTO VELÁSQUEZ VELÁSQUEZ"/>
    <s v="Presidente del Consejo Comunitario de Desarrollo -COCODE-"/>
    <s v="1680 71134 1207"/>
    <s v="430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0-2025"/>
    <m/>
  </r>
  <r>
    <e v="#REF!"/>
    <d v="2025-10-22T00:00:00"/>
    <n v="2025"/>
    <x v="6"/>
    <s v="Tacaná"/>
    <s v="Caserío Canibalillo Chiquito"/>
    <s v="TEODORO ENOÉ LÓPEZ VELÁSQUEZ"/>
    <s v="Presidente del Consejo Comunitario de Desarrollo -COCODE-"/>
    <s v="1729 61300 1207"/>
    <s v="432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1-2025"/>
    <m/>
  </r>
  <r>
    <e v="#REF!"/>
    <d v="2025-10-22T00:00:00"/>
    <n v="2025"/>
    <x v="6"/>
    <s v="Tejutla"/>
    <s v="Aldea La Florida"/>
    <s v="CATALINO CELSO MEJÍA CHÚN"/>
    <s v="Presidente del Consejo Comunitario de Desarrollo -COCODE-"/>
    <s v="1743 73287 1210"/>
    <s v="43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06-2025"/>
    <m/>
  </r>
  <r>
    <e v="#REF!"/>
    <d v="2025-10-22T00:00:00"/>
    <n v="2025"/>
    <x v="6"/>
    <s v="Ocos"/>
    <s v="Caserío las Cruces"/>
    <s v="ANGEL CEFERINO RAMIREZ GONZÁLEZ"/>
    <s v="Presidente del Consejo Comunitario de Desarrollo -COCODE-"/>
    <s v="1948 43963 1218"/>
    <s v="434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5-2025"/>
    <m/>
  </r>
  <r>
    <e v="#REF!"/>
    <d v="2025-10-22T00:00:00"/>
    <n v="2025"/>
    <x v="6"/>
    <s v="San Pablo"/>
    <s v="Aldea Tocache"/>
    <s v="LUISA ESTELA ESCOBAR PÉREZ DE CIFUENTES"/>
    <s v="Presidente del Consejo Comunitario de Desarrollo -COCODE-"/>
    <s v="1624 68431 1210"/>
    <s v="43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4-2025"/>
    <m/>
  </r>
  <r>
    <e v="#REF!"/>
    <d v="2025-10-22T00:00:00"/>
    <n v="2025"/>
    <x v="6"/>
    <s v="Ocos"/>
    <s v="Caserío Mareas del Suchiate"/>
    <s v="ABIDA ELDA LÓPEZ BARRIOS"/>
    <s v="Presidenta del Consejo Comunitario de Desarrollo -COCODE-"/>
    <s v="1637 28720 1218"/>
    <s v="437-2025"/>
    <s v="Cupones Canjeables Por Kit De Techo Minimo"/>
    <n v="2024"/>
    <s v="Vulnerabilidad"/>
    <s v="Cupón Techo Mínimo"/>
    <n v="25"/>
    <n v="1635"/>
    <n v="40875"/>
    <s v="045-0-2024"/>
    <m/>
    <x v="2"/>
    <n v="25"/>
    <n v="0"/>
    <n v="25"/>
    <s v="4114-2025"/>
    <m/>
  </r>
  <r>
    <e v="#REF!"/>
    <d v="2025-10-22T00:00:00"/>
    <n v="2025"/>
    <x v="6"/>
    <s v="Ocos"/>
    <s v="Aldea Limones"/>
    <s v="EVA NIDIA GOMEZ RUIZ DE HERRERA"/>
    <s v="Presidenta del Consejo Comunitario de Desarrollo -COCODE-"/>
    <s v="1636 66377 1218"/>
    <s v="438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6-2025"/>
    <m/>
  </r>
  <r>
    <e v="#REF!"/>
    <d v="2025-10-22T00:00:00"/>
    <n v="2025"/>
    <x v="6"/>
    <s v="Ocos"/>
    <s v="Caserío Limoncitos"/>
    <s v="ERICA ROSARIO HERNÁNDEZ PEREZ DE CORONADO"/>
    <s v="Presidenta del Consejo Comunitario de Desarrollo -COCODE-"/>
    <s v="1871 44338 1218"/>
    <s v="439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8-2025"/>
    <m/>
  </r>
  <r>
    <e v="#REF!"/>
    <d v="2025-10-23T00:00:00"/>
    <n v="2025"/>
    <x v="14"/>
    <s v="Chicacao"/>
    <s v="Caserío Agua Santa"/>
    <s v="CLEMENTE ISAÍAS BUXNAY PETZEY"/>
    <s v="Presidente del Consejo Comunitario de Desarrollo -COCODE-"/>
    <s v="1897 89360 1013"/>
    <s v="440-2025"/>
    <s v="Cupones Canjeables Por Kit De Techo Minimo"/>
    <n v="2024"/>
    <s v="Vulnerabilidad"/>
    <s v="Cupón Techo Mínimo"/>
    <n v="39"/>
    <n v="1635"/>
    <n v="63765"/>
    <s v="045-0-2024"/>
    <m/>
    <x v="2"/>
    <n v="39"/>
    <n v="0"/>
    <n v="39"/>
    <s v="191-2025"/>
    <m/>
  </r>
  <r>
    <e v="#REF!"/>
    <d v="2025-10-23T00:00:00"/>
    <n v="2025"/>
    <x v="1"/>
    <s v="Olopa"/>
    <s v="Olopa"/>
    <s v="OSCAR MEDARDO CARDONA NOGUERA"/>
    <s v="Alcalde Municipal"/>
    <s v="1998 79397 2006"/>
    <s v="441-2025"/>
    <s v="Concreto Premezclado Cupón"/>
    <n v="2024"/>
    <s v="Vulnerabilidad"/>
    <s v="Concreto"/>
    <n v="220"/>
    <n v="2548"/>
    <n v="560560"/>
    <s v="039-0-2024"/>
    <s v="MaM"/>
    <x v="2"/>
    <n v="220"/>
    <n v="0"/>
    <n v="220"/>
    <s v="076-2025 A"/>
    <m/>
  </r>
  <r>
    <e v="#REF!"/>
    <d v="2025-10-23T00:00:00"/>
    <n v="2025"/>
    <x v="14"/>
    <s v="San José la Máquina"/>
    <s v="San José la Máquina"/>
    <s v="CANDIDO VILLAGRÁN PASCUAL AVALOS"/>
    <s v="Alcalde Municipal"/>
    <s v="2496 93542 1002"/>
    <s v="606-2025"/>
    <s v="Bomba De Plastico De 16 Litros"/>
    <n v="2024"/>
    <s v="Agropecuario Y Artesanal"/>
    <s v="Herramienta de Labranza"/>
    <n v="50"/>
    <n v="248"/>
    <n v="12400"/>
    <s v="025-0-2024"/>
    <m/>
    <x v="0"/>
    <n v="50"/>
    <n v="0"/>
    <n v="50"/>
    <s v="3434-2025"/>
    <m/>
  </r>
  <r>
    <e v="#REF!"/>
    <d v="2025-10-23T00:00:00"/>
    <n v="2025"/>
    <x v="1"/>
    <s v="Olopa"/>
    <s v="Olopa"/>
    <s v="OSCAR MEDARDO CARDONA NOGUERA"/>
    <s v="Alcalde Municipal"/>
    <s v="1998 79397 2006"/>
    <s v="607-2025"/>
    <s v="Estufa Ahorradora de Leña"/>
    <n v="2024"/>
    <s v="Vulnerabilidad"/>
    <s v="Estufa"/>
    <n v="1000"/>
    <n v="1270"/>
    <n v="1270000"/>
    <s v="064-0-2024"/>
    <s v="MaM"/>
    <x v="0"/>
    <n v="5000"/>
    <n v="0"/>
    <n v="5000"/>
    <s v="076-2025 A"/>
    <m/>
  </r>
  <r>
    <e v="#REF!"/>
    <d v="2025-10-21T00:00:00"/>
    <n v="2025"/>
    <x v="6"/>
    <s v="San Marcos"/>
    <s v="Aldea San José las Islas"/>
    <s v="EDUARDO SAUL OROZCO BARRIOS"/>
    <s v="Alcalde Auxiliar"/>
    <s v="2530 93856 1201"/>
    <s v="542-2025"/>
    <s v="Tubo Diametro 8 Plgs X 6 Mts"/>
    <n v="2024"/>
    <s v="Agua Potable"/>
    <s v="Tubería"/>
    <n v="150"/>
    <n v="429.25"/>
    <n v="64387.5"/>
    <s v="017-0-2024"/>
    <m/>
    <x v="1"/>
    <n v="15"/>
    <n v="0"/>
    <n v="15"/>
    <s v="3160-2025"/>
    <m/>
  </r>
  <r>
    <e v="#REF!"/>
    <d v="2025-10-21T00:00:00"/>
    <n v="2025"/>
    <x v="2"/>
    <s v="Lanquín"/>
    <s v="Lanquín"/>
    <s v="EDIN ROLANDO POP CHOC"/>
    <s v="Alcalde Municipal "/>
    <s v="2850 81772 1611"/>
    <s v="543-2025"/>
    <s v="Estación Total Topográfica"/>
    <n v="2024"/>
    <s v="Entidades"/>
    <s v="Estación Total"/>
    <n v="1"/>
    <n v="24900"/>
    <n v="24900"/>
    <s v="029-0-2024"/>
    <m/>
    <x v="1"/>
    <n v="1"/>
    <n v="0"/>
    <n v="1"/>
    <s v="4106-2025 T5"/>
    <m/>
  </r>
  <r>
    <e v="#REF!"/>
    <d v="2025-10-21T00:00:00"/>
    <n v="2025"/>
    <x v="2"/>
    <s v="Lanquín"/>
    <s v="Lanquín"/>
    <s v="EDIN ROLANDO POP CHOC"/>
    <s v="Alcalde Municipal "/>
    <s v="2850 81772 1611"/>
    <s v="544-2025"/>
    <s v="Mezcladora Para Concreto"/>
    <n v="2024"/>
    <s v="Entidades"/>
    <s v="Mezcladora"/>
    <n v="5"/>
    <n v="16250"/>
    <n v="81250"/>
    <s v="023-0-2024"/>
    <m/>
    <x v="1"/>
    <n v="5"/>
    <n v="50"/>
    <n v="55"/>
    <s v="4105-2025"/>
    <m/>
  </r>
  <r>
    <e v="#REF!"/>
    <d v="2025-10-21T00:00:00"/>
    <n v="2025"/>
    <x v="6"/>
    <s v="San Miguel Ixtahuacán"/>
    <s v="San Miguel Ixtahuacán"/>
    <s v="JORGE ROLANDO PÉREZ DOMINGO"/>
    <s v="Alcalde Municipal"/>
    <s v="2601 50665 1205"/>
    <s v="545-2025"/>
    <s v="Tanque Flexible "/>
    <n v="2025"/>
    <s v="Agua Potable"/>
    <s v="Agua Potable"/>
    <n v="75"/>
    <n v="788.5"/>
    <n v="59137.5"/>
    <s v="001-0-2025"/>
    <m/>
    <x v="1"/>
    <n v="375"/>
    <n v="0"/>
    <n v="375"/>
    <s v="2657-2025"/>
    <m/>
  </r>
  <r>
    <e v="#REF!"/>
    <d v="2025-10-21T00:00:00"/>
    <n v="2025"/>
    <x v="6"/>
    <s v="Sipacapa"/>
    <s v="Colonia Los Olivos"/>
    <s v="VALENTÍN CRÚZ TOMA"/>
    <s v="Presidente del Consejo Comunitario de Desarrollo -COCODE-"/>
    <s v="1673 33097 1413"/>
    <s v="546-2025"/>
    <s v="Tanque Flexible "/>
    <n v="2025"/>
    <s v="Agua Potable"/>
    <s v="Agua Potable"/>
    <n v="57"/>
    <n v="788.5"/>
    <n v="44944.5"/>
    <s v="001-0-2025"/>
    <m/>
    <x v="1"/>
    <n v="285"/>
    <n v="0"/>
    <n v="285"/>
    <s v="226-2025"/>
    <m/>
  </r>
  <r>
    <e v="#REF!"/>
    <d v="2025-10-21T00:00:00"/>
    <n v="2025"/>
    <x v="6"/>
    <s v="Tacaná"/>
    <s v="Cantón los Ángeles, de la Aldea San Luis"/>
    <s v="ISMAEL GONZÁLEZ ROBLERO"/>
    <s v="Presidente del Consejo Comunitario de Desarrollo -COCODE-"/>
    <s v="2709 63235 1207"/>
    <s v="547-2025"/>
    <s v="Tanque Flexible "/>
    <n v="2025"/>
    <s v="Agua Potable"/>
    <s v="Agua Potable"/>
    <n v="27"/>
    <n v="788.5"/>
    <n v="21289.5"/>
    <s v="001-0-2025"/>
    <m/>
    <x v="1"/>
    <n v="135"/>
    <n v="0"/>
    <n v="135"/>
    <s v="2489-2025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4221-2025 T4 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Proyector 3,400 Lumen"/>
    <n v="2024"/>
    <s v="Entidades"/>
    <s v="Taller de Computación"/>
    <n v="1"/>
    <n v="3579"/>
    <n v="3579"/>
    <s v="020-0-2024"/>
    <m/>
    <x v="1"/>
    <n v="1"/>
    <n v="60"/>
    <n v="61"/>
    <s v="4221-2025 T4 "/>
    <m/>
  </r>
  <r>
    <e v="#REF!"/>
    <d v="2025-10-22T00:00:00"/>
    <n v="2025"/>
    <x v="14"/>
    <s v="Santa Bárbara"/>
    <s v="Santa Bárbara"/>
    <s v="WALTER ANTONIO JÉREZ RUÍZ"/>
    <s v="Alcalde Municipal"/>
    <s v="1891 56317 1015"/>
    <s v="551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4221-2025 T4 "/>
    <m/>
  </r>
  <r>
    <e v="#REF!"/>
    <d v="2025-10-22T00:00:00"/>
    <n v="2025"/>
    <x v="6"/>
    <s v="Tajumulco"/>
    <s v="Tajumulco"/>
    <s v="ALFONSO MOISÉS ROMERO"/>
    <s v="Alcalde Municipal"/>
    <s v="1970 20119 1209"/>
    <s v="552-2025"/>
    <s v="Tubo Diametro 1 1/2 Plgs X 6 Mts"/>
    <n v="2024"/>
    <s v="Agua Potable"/>
    <s v="Tubería"/>
    <n v="85"/>
    <n v="62.79"/>
    <n v="5337.15"/>
    <s v="018-0-2024"/>
    <n v="23443138"/>
    <x v="1"/>
    <n v="8.5"/>
    <n v="0"/>
    <n v="8.5"/>
    <s v="100-2025"/>
    <m/>
  </r>
  <r>
    <e v="#REF!"/>
    <d v="2025-10-22T00:00:00"/>
    <n v="2025"/>
    <x v="14"/>
    <s v="Patulul"/>
    <s v="Patulul"/>
    <s v="CARLOS GUSTAVO PÉREZ CRISPIN"/>
    <s v="Alcalde Municipal"/>
    <s v="1812 32693 1001"/>
    <s v="553-2025"/>
    <s v="Tanque Flexible "/>
    <n v="2025"/>
    <s v="Agua Potable"/>
    <s v="Agua Potable"/>
    <n v="75"/>
    <n v="788.5"/>
    <n v="59137.5"/>
    <s v="001-0-2025"/>
    <m/>
    <x v="1"/>
    <n v="375"/>
    <n v="0"/>
    <n v="375"/>
    <s v="2621-2025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2998-2025 T4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Proyector 3,400 Lumen"/>
    <n v="2024"/>
    <s v="Entidades"/>
    <s v="Taller de Computación"/>
    <n v="1"/>
    <n v="3579"/>
    <n v="3579"/>
    <s v="020-0-2024"/>
    <m/>
    <x v="1"/>
    <n v="1"/>
    <n v="60"/>
    <n v="61"/>
    <s v="2998-2025 T4"/>
    <m/>
  </r>
  <r>
    <e v="#REF!"/>
    <d v="2025-10-23T00:00:00"/>
    <n v="2025"/>
    <x v="6"/>
    <s v="Sibinal"/>
    <s v="Sibinal"/>
    <s v="HILARIO FÉLIX GONZÁLEZ MORALES"/>
    <s v="Alcalde Municipal"/>
    <s v="2390 25806 1208"/>
    <s v="554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2998-2025 T4"/>
    <m/>
  </r>
  <r>
    <e v="#REF!"/>
    <d v="2025-10-23T00:00:00"/>
    <n v="2025"/>
    <x v="5"/>
    <s v="Totonicapán"/>
    <s v="Cantón Tzanixnam"/>
    <s v="CARLOS ATILANO CHUC TAX"/>
    <s v="Presidente de Recursos Naturales"/>
    <s v="2250 50684 0801"/>
    <s v="556-2025"/>
    <s v="Tubo Diametro 1 1/2 Plgs X 6 Mts"/>
    <n v="2024"/>
    <s v="Agua Potable"/>
    <s v="Tubería"/>
    <n v="450"/>
    <n v="62.79"/>
    <n v="28255.5"/>
    <s v="018-0-2024"/>
    <n v="23443138"/>
    <x v="1"/>
    <n v="45"/>
    <n v="0"/>
    <n v="45"/>
    <s v="3765-2025"/>
    <m/>
  </r>
  <r>
    <e v="#REF!"/>
    <d v="2025-10-23T00:00:00"/>
    <n v="2025"/>
    <x v="5"/>
    <s v="Totonicapán"/>
    <s v="Cantón Tzanixnam"/>
    <s v="VICTOR FRANCISCO AGUILAR VÁSQUEZ"/>
    <s v="Primer Alcalde"/>
    <s v="1833 32199 0801"/>
    <s v="557-2025"/>
    <s v="Tubo PVC Anaranjado Diametro 3 PLGS X LRG 6 MTS"/>
    <n v="2023"/>
    <s v="Agua Potable"/>
    <s v="Tubería"/>
    <n v="420"/>
    <n v="110"/>
    <n v="46200"/>
    <s v="012-0-2023"/>
    <n v="19301820"/>
    <x v="1"/>
    <n v="42"/>
    <n v="0"/>
    <n v="42"/>
    <s v="3767-2025"/>
    <m/>
  </r>
  <r>
    <e v="#REF!"/>
    <d v="2025-10-23T00:00:00"/>
    <n v="2025"/>
    <x v="6"/>
    <s v="Malacatán"/>
    <s v="Malacatán"/>
    <s v="MYNOR RAFAEL LÓPEZ SAMAYOA"/>
    <s v="Alcalde Municipal"/>
    <s v="2267 48790 1215"/>
    <s v="558-2025"/>
    <s v="Estación Total Topográfica"/>
    <n v="2024"/>
    <s v="Entidades"/>
    <s v="Estación Total"/>
    <n v="1"/>
    <n v="24900"/>
    <n v="24900"/>
    <s v="029-0-2024"/>
    <m/>
    <x v="1"/>
    <n v="1"/>
    <n v="0"/>
    <n v="1"/>
    <s v="3744-2025 T5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791-2025 T4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Proyector 3,400 Lumen"/>
    <n v="2024"/>
    <s v="Entidades"/>
    <s v="Taller de Computación"/>
    <n v="1"/>
    <n v="3579"/>
    <n v="3579"/>
    <s v="020-0-2024"/>
    <m/>
    <x v="1"/>
    <n v="1"/>
    <n v="60"/>
    <n v="61"/>
    <s v="3791-2025 T4"/>
    <m/>
  </r>
  <r>
    <e v="#REF!"/>
    <d v="2025-10-24T00:00:00"/>
    <n v="2025"/>
    <x v="14"/>
    <s v="Pueblo Nuevo"/>
    <s v="Pueblo Nuevo"/>
    <s v="DIEGO LUX LUX"/>
    <s v="Alcalde Municipal"/>
    <s v="2215 98138 0806"/>
    <s v="559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791-2025 T4"/>
    <m/>
  </r>
  <r>
    <e v="#REF!"/>
    <d v="2025-10-27T00:00:00"/>
    <n v="2025"/>
    <x v="6"/>
    <s v="San Pedro Sacatepéquez"/>
    <s v="Aldea San José Caben"/>
    <s v="MARVIN ORLANDO OROZCO VELÁSQUEZ"/>
    <s v="Presidente del Consejo Comunitario de Desarrollo -COCODE-"/>
    <s v="2235 01247 1202"/>
    <s v="560-2025"/>
    <s v="Tubo Diametro 8 Plgs X 6 Mts"/>
    <n v="2024"/>
    <s v="Agua Potable"/>
    <s v="Tubería"/>
    <n v="150"/>
    <n v="429.25"/>
    <n v="64387.5"/>
    <s v="017-0-2024"/>
    <m/>
    <x v="1"/>
    <n v="15"/>
    <n v="0"/>
    <n v="15"/>
    <s v="3117-2025"/>
    <m/>
  </r>
  <r>
    <e v="#REF!"/>
    <d v="2025-10-27T00:00:00"/>
    <n v="2025"/>
    <x v="6"/>
    <s v="Concepción Tutuapa"/>
    <s v="Aldea Antiguo Tutuapa"/>
    <s v="EDELFO ISAAC DÍAZ MACARIO"/>
    <s v="Presidente del Consejo Comunitario de Desarrollo -COCODE-"/>
    <s v="1676 05208 1206"/>
    <s v="561-2025"/>
    <s v="Tubo Diametro 8 Plgs X 6 Mts"/>
    <n v="2024"/>
    <s v="Agua Potable"/>
    <s v="Tubería"/>
    <n v="182"/>
    <n v="429.25"/>
    <n v="78123.5"/>
    <s v="017-0-2024"/>
    <m/>
    <x v="1"/>
    <n v="18.2"/>
    <n v="0"/>
    <n v="18.2"/>
    <s v="2971-2025"/>
    <m/>
  </r>
  <r>
    <e v="#REF!"/>
    <d v="2025-10-27T00:00:00"/>
    <n v="2025"/>
    <x v="6"/>
    <s v="San Miguel Ixtahuacán"/>
    <s v="Aldea Las Escobas"/>
    <s v="ANGEL GILBERTO DÍAZ VELÁSQUEZ"/>
    <s v="Presidente del Consejo Comunitario de Desarrollo -COCODE-"/>
    <s v="2247 91907 1205"/>
    <s v="562-2025"/>
    <s v="Tubo Diametro 1 1/2 Plgs X 6 Mts"/>
    <n v="2024"/>
    <s v="Agua Potable"/>
    <s v="Tubería"/>
    <n v="144"/>
    <n v="62.79"/>
    <n v="9041.76"/>
    <s v="018-0-2024"/>
    <n v="23443138"/>
    <x v="1"/>
    <n v="14.4"/>
    <n v="0"/>
    <n v="14.4"/>
    <s v="527-2025"/>
    <m/>
  </r>
  <r>
    <e v="#REF!"/>
    <d v="2025-10-27T00:00:00"/>
    <n v="2025"/>
    <x v="6"/>
    <s v="San Miguel Ixtahuacán"/>
    <s v="Cabecera Municipal"/>
    <s v="MARCO ANTONIO VILLATORO BÁMACA"/>
    <s v="Presidente del Consejo Comunitario de Desarrollo -COCODE-"/>
    <s v="1773 18759 0101"/>
    <s v="563-2025"/>
    <s v="Tubo PVC Anaranjado Diametro 3 PLGS X LRG 6 MTS"/>
    <n v="2023"/>
    <s v="Agua Potable"/>
    <s v="Tubería"/>
    <n v="200"/>
    <n v="110"/>
    <n v="22000"/>
    <s v="012-0-2023"/>
    <n v="19301820"/>
    <x v="1"/>
    <n v="20"/>
    <n v="0"/>
    <n v="20"/>
    <s v="1873-2025"/>
    <m/>
  </r>
  <r>
    <e v="#REF!"/>
    <d v="2025-10-27T00:00:00"/>
    <n v="2025"/>
    <x v="6"/>
    <s v="San Cristobal Cucho"/>
    <s v="Caserío Barrel Grande"/>
    <s v="EDILBER LEODÁN VELÁSQUEZ ORÓZCO"/>
    <s v="Presidente del Consejo Comunitario de Desarrollo -COCODE-"/>
    <s v="1574 50104 1225"/>
    <s v="564-2025"/>
    <s v="Tubo Diametro 8 Plgs X 6 Mts"/>
    <n v="2024"/>
    <s v="Agua Potable"/>
    <s v="Tubería"/>
    <n v="100"/>
    <n v="429.25"/>
    <n v="42925"/>
    <s v="017-0-2024"/>
    <m/>
    <x v="1"/>
    <n v="10"/>
    <n v="0"/>
    <n v="10"/>
    <s v="3783-2025"/>
    <m/>
  </r>
  <r>
    <e v="#REF!"/>
    <d v="2025-10-23T00:00:00"/>
    <n v="2025"/>
    <x v="15"/>
    <s v="Villa nueva"/>
    <s v="Asentamiento Alioto M2, B1, a la B-15 Área Sur Zona 4"/>
    <s v="DORA LETICIA FLORES ESCOBAR"/>
    <s v="Presidente del Consejo Comunitario de Desarrollo -COCODE-"/>
    <s v="1674 84230 0101"/>
    <s v="442-2025"/>
    <s v="Cupones Canjeables Por Kit De Techo Minimo"/>
    <n v="2024"/>
    <s v="Vulnerabilidad"/>
    <s v="Cupón Techo Mínimo"/>
    <n v="30"/>
    <n v="1635"/>
    <n v="49050"/>
    <s v="045-0-2024"/>
    <m/>
    <x v="2"/>
    <n v="30"/>
    <n v="0"/>
    <n v="30"/>
    <s v="2828-2025"/>
    <m/>
  </r>
  <r>
    <e v="#REF!"/>
    <d v="2025-10-27T00:00:00"/>
    <n v="2025"/>
    <x v="6"/>
    <s v="San José el Rodeo"/>
    <s v="San José el Rodeo"/>
    <s v="RODERICO ELEAZAR RAMOS AGUILAR"/>
    <s v="Alcalde Municipal"/>
    <s v="2616 85422 1202"/>
    <s v="609-2025"/>
    <s v="Bomba De Plastico De 16 Litros"/>
    <n v="2024"/>
    <s v="Agropecuario Y Artesanal"/>
    <s v="Herramienta de Labranza"/>
    <n v="80"/>
    <n v="248"/>
    <n v="19840"/>
    <s v="025-0-2024"/>
    <m/>
    <x v="0"/>
    <n v="80"/>
    <n v="0"/>
    <n v="80"/>
    <s v="3125-2025"/>
    <m/>
  </r>
  <r>
    <e v="#REF!"/>
    <d v="2025-10-27T00:00:00"/>
    <n v="2025"/>
    <x v="6"/>
    <s v="Concepción Tutuapa"/>
    <s v="Aldea Antiguo Tutuapa"/>
    <s v="EDELFO ISAAC DÍAZ MACARIO"/>
    <s v="Presidente del Consejo Comunitario de Desarrollo -COCODE-"/>
    <s v="1676 05208 1206"/>
    <s v="565-2025"/>
    <s v="Tubo PVC Anaranjado Diametro 3 PLGS X LRG 6 MTS"/>
    <n v="2023"/>
    <s v="Agua Potable"/>
    <s v="Tubería"/>
    <n v="92"/>
    <n v="110"/>
    <n v="10120"/>
    <s v="012-0-2023"/>
    <n v="19301820"/>
    <x v="1"/>
    <n v="9.1999999999999993"/>
    <n v="0"/>
    <n v="9.1999999999999993"/>
    <s v="2971-2025"/>
    <m/>
  </r>
  <r>
    <e v="#REF!"/>
    <d v="2025-10-27T00:00:00"/>
    <n v="2025"/>
    <x v="14"/>
    <s v="Río Bravo"/>
    <s v="Río Bravo"/>
    <s v="JUAN FRANCISCO LÓPEZ DÍAZ"/>
    <s v="Alcalde Municipal"/>
    <s v="1808 89494 0506"/>
    <s v="566-2025"/>
    <s v="Cupones Canjeables Por Kit Para Captación De Agua De Lluvia"/>
    <n v="2024"/>
    <s v="Agua Potable"/>
    <s v="Agua Potable"/>
    <n v="75"/>
    <n v="1125"/>
    <n v="84375"/>
    <s v="044-0-2024"/>
    <m/>
    <x v="1"/>
    <n v="75"/>
    <n v="0"/>
    <n v="75"/>
    <s v="3805-2025"/>
    <m/>
  </r>
  <r>
    <e v="#REF!"/>
    <d v="2025-10-27T00:00:00"/>
    <n v="2025"/>
    <x v="6"/>
    <s v="Sipacapa"/>
    <s v="Aldea Setiva"/>
    <s v="ALVARO ANIBAL BAUTISTA JACINTO"/>
    <s v="Presidente del Consejo Comunitario de Desarrollo -COCODE-"/>
    <s v="3469 77541 1226"/>
    <s v="567-2025"/>
    <s v="Tanque Flexible "/>
    <n v="2025"/>
    <s v="Agua Potable"/>
    <s v="Agua Potable"/>
    <n v="61"/>
    <n v="788.5"/>
    <n v="48098.5"/>
    <s v="001-0-2025"/>
    <m/>
    <x v="1"/>
    <n v="305"/>
    <n v="0"/>
    <n v="305"/>
    <s v="1515-2025"/>
    <m/>
  </r>
  <r>
    <e v="#REF!"/>
    <d v="2025-10-27T00:00:00"/>
    <n v="2025"/>
    <x v="6"/>
    <s v="Sipacapa"/>
    <s v="Caserío Cumbre La Montaña"/>
    <s v="ROGELIO JÍGUAN GÓMEZ"/>
    <s v="Presidente del Consejo Comunitario de Desarrollo -COCODE-"/>
    <s v="1853 85400 1226"/>
    <s v="568-2025"/>
    <s v="Tanque Flexible "/>
    <n v="2025"/>
    <s v="Agua Potable"/>
    <s v="Agua Potable"/>
    <n v="41"/>
    <n v="788.5"/>
    <n v="32328.5"/>
    <s v="001-0-2025"/>
    <m/>
    <x v="1"/>
    <n v="205"/>
    <n v="0"/>
    <n v="205"/>
    <s v="1516-2025"/>
    <m/>
  </r>
  <r>
    <e v="#REF!"/>
    <d v="2025-10-27T00:00:00"/>
    <n v="2025"/>
    <x v="14"/>
    <s v="Río Bravo"/>
    <s v="Río Bravo"/>
    <s v="JUAN FRANCISCO LÓPEZ DÍAZ"/>
    <s v="Alcalde Municipal"/>
    <s v="1808 89494 0506"/>
    <s v="443-2025"/>
    <s v="Cupones Canjeables Por Kit De Techo Minimo"/>
    <n v="2024"/>
    <s v="Vulnerabilidad"/>
    <s v="Cupón Techo Mínimo"/>
    <n v="76"/>
    <n v="1635"/>
    <n v="124260"/>
    <s v="045-0-2024"/>
    <m/>
    <x v="2"/>
    <n v="76"/>
    <n v="0"/>
    <n v="76"/>
    <s v="3804-2025"/>
    <m/>
  </r>
  <r>
    <e v="#REF!"/>
    <d v="2025-10-27T00:00:00"/>
    <n v="2025"/>
    <x v="6"/>
    <s v="Malacatán"/>
    <s v="Caserío San Francisco Nueva Reforma"/>
    <s v="TIMOTEO GILDARDO RECINOS VÁSQUEZ"/>
    <s v="Presidente del Consejo Comunitario de Desarrollo -COCODE-"/>
    <s v="2812 43646 1215"/>
    <s v="444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3289-2025"/>
    <m/>
  </r>
  <r>
    <e v="#REF!"/>
    <d v="2025-10-27T00:00:00"/>
    <n v="2025"/>
    <x v="6"/>
    <s v="San Pablo"/>
    <s v="Comunidad Agraria la Igualdad"/>
    <s v="DOMINGO SALES VASQUEZ"/>
    <s v="Presidente del Consejo Comunitario de Desarrollo -COCODE-"/>
    <s v="1655 00700 1207"/>
    <s v="445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915-2025"/>
    <m/>
  </r>
  <r>
    <e v="#REF!"/>
    <d v="2025-10-28T00:00:00"/>
    <n v="2025"/>
    <x v="6"/>
    <s v="Tacaná"/>
    <s v="Cantón Tojoj Florida Aldea Sujchay"/>
    <s v="MARCO VINICIO DE LEON VELASQUEZ"/>
    <s v="Presidente del Consejo Comunitario de -COCODE-"/>
    <s v="2468 56955 1207"/>
    <s v="610-2025"/>
    <s v="Bomba De Plastico De 16 Litros"/>
    <n v="2024"/>
    <s v="Agropecuario Y Artesanal"/>
    <s v="Herramienta de Labranza"/>
    <n v="40"/>
    <n v="248"/>
    <n v="9920"/>
    <s v="025-0-2024"/>
    <m/>
    <x v="0"/>
    <n v="40"/>
    <n v="0"/>
    <n v="40"/>
    <s v="3156-2025"/>
    <m/>
  </r>
  <r>
    <e v="#REF!"/>
    <d v="2025-10-27T00:00:00"/>
    <n v="2025"/>
    <x v="6"/>
    <s v="Tacaná"/>
    <s v="Caserío Majadas, Aldea San Rafael"/>
    <s v="NÉSTOR ROBLERO LÓPEZ"/>
    <s v="Presidente del Consejo Comunitario de Desarrollo -COCODE-"/>
    <s v="2140 25527 1207"/>
    <s v="446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492-2025"/>
    <m/>
  </r>
  <r>
    <e v="#REF!"/>
    <d v="2025-10-28T00:00:00"/>
    <n v="2025"/>
    <x v="6"/>
    <s v="Tacaná"/>
    <s v="Cantón Cruz de Barrancas, Aldea Majadas"/>
    <s v="GONZALO VELASQUEZ SOLIS"/>
    <s v="Presidente del Consejo Comunitario de -COCODE-"/>
    <s v="1724 62940 1207"/>
    <s v="611-2025"/>
    <s v="Bomba De Plastico De 16 Litros"/>
    <n v="2024"/>
    <s v="Agropecuario Y Artesanal"/>
    <s v="Herramienta de Labranza"/>
    <n v="43"/>
    <n v="248"/>
    <n v="10664"/>
    <s v="025-0-2024"/>
    <m/>
    <x v="0"/>
    <n v="43"/>
    <n v="0"/>
    <n v="43"/>
    <s v="3154-2025"/>
    <m/>
  </r>
  <r>
    <e v="#REF!"/>
    <d v="2025-10-28T00:00:00"/>
    <n v="2025"/>
    <x v="11"/>
    <s v="Sololá"/>
    <s v="Sololá"/>
    <s v="ANDRÉS LISANDRO IBOY CHIROY"/>
    <s v="Alcalde Municipal"/>
    <s v="1800 10719 0701"/>
    <s v="612-2025"/>
    <s v="Molino Standard"/>
    <n v="2024"/>
    <s v="Vulnerabilidad"/>
    <s v="Molino"/>
    <n v="150"/>
    <n v="210"/>
    <n v="31500"/>
    <s v="046-0-2024"/>
    <m/>
    <x v="0"/>
    <n v="1200"/>
    <n v="0"/>
    <n v="1200"/>
    <s v="861-2025_x000a_865-2025"/>
    <m/>
  </r>
  <r>
    <e v="#REF!"/>
    <d v="2025-10-30T00:00:00"/>
    <n v="2025"/>
    <x v="7"/>
    <s v="Santa Barbara"/>
    <s v="Santa Barbara"/>
    <s v="RIGOBERTO PÉREZ SALES"/>
    <s v="Alcalde Municipal"/>
    <s v="1872 26873 1310"/>
    <s v="613-2025"/>
    <s v="Filtros De Agua De 22 Litros"/>
    <n v="2024"/>
    <s v="Agua Potable"/>
    <s v="Cupón Ecofiltro"/>
    <n v="1000"/>
    <n v="176.7"/>
    <n v="176700"/>
    <s v="002-0-2025"/>
    <s v="MaM"/>
    <x v="0"/>
    <n v="1000"/>
    <n v="0"/>
    <n v="1000"/>
    <s v="4361-2025"/>
    <m/>
  </r>
  <r>
    <e v="#REF!"/>
    <d v="2025-10-30T00:00:00"/>
    <n v="2025"/>
    <x v="14"/>
    <s v="San Bernardino"/>
    <s v="Cantón El Jardín"/>
    <s v="FERMÍN RAMÍREZ LANCERIO"/>
    <s v="Presidente del Consejo Comunitario de Desarrollo -COCODE-"/>
    <s v="1984 82655 1001"/>
    <s v="614-2025"/>
    <s v="Filtros De Agua De 22 Litros"/>
    <n v="2024"/>
    <s v="Agua Potable"/>
    <s v="Cupón Ecofiltro"/>
    <n v="35"/>
    <n v="176.7"/>
    <n v="6184.5"/>
    <s v="002-0-2025"/>
    <m/>
    <x v="0"/>
    <n v="35"/>
    <n v="0"/>
    <n v="35"/>
    <s v="3872-2025"/>
    <m/>
  </r>
  <r>
    <e v="#REF!"/>
    <d v="2025-10-30T00:00:00"/>
    <n v="2025"/>
    <x v="14"/>
    <s v="San Juan Bautista"/>
    <s v="Comunidad Veracruz"/>
    <s v="JOSÉ ADILSON MEJÍA LÓPEZ"/>
    <s v="Presidente del Consejo Comunitario de Desarrollo -COCODE-"/>
    <s v="2235 86730 1019"/>
    <s v="615-2025"/>
    <s v="Filtros De Agua De 22 Litros"/>
    <n v="2024"/>
    <s v="Agua Potable"/>
    <s v="Cupón Ecofiltro"/>
    <n v="31"/>
    <n v="176.7"/>
    <n v="5477.7"/>
    <s v="002-0-2025"/>
    <m/>
    <x v="0"/>
    <n v="31"/>
    <n v="0"/>
    <n v="31"/>
    <s v="3871-2025"/>
    <m/>
  </r>
  <r>
    <e v="#REF!"/>
    <d v="2025-10-30T00:00:00"/>
    <n v="2025"/>
    <x v="14"/>
    <s v="San Juan Bautista"/>
    <s v="Comunidad Veracruz"/>
    <s v="JOSÉ ADILSON MEJÍA LÓPEZ"/>
    <s v="Presidente del Consejo Comunitario de Desarrollo -COCODE-"/>
    <s v="2235 86730 1019"/>
    <s v="615-2025"/>
    <s v="Bomba De Plastico De 16 Litros"/>
    <n v="2024"/>
    <s v="Agropecuario Y Artesanal"/>
    <s v="Herramienta de Labranza"/>
    <n v="19"/>
    <n v="248"/>
    <n v="4712"/>
    <s v="025-0-2024"/>
    <m/>
    <x v="0"/>
    <n v="19"/>
    <n v="0"/>
    <n v="19"/>
    <s v="3871-2025"/>
    <m/>
  </r>
  <r>
    <e v="#REF!"/>
    <d v="2025-10-28T00:00:00"/>
    <n v="2025"/>
    <x v="6"/>
    <s v="San Antonio Sacatepéquez"/>
    <s v="San Antonio Sacatepéquez"/>
    <s v="OSCAR JONATÁN PÉREZ CARDONA"/>
    <s v="Alcalde Municipal"/>
    <s v="1851 17945 1203"/>
    <s v="571-2025"/>
    <s v="Estación Total Topográfica"/>
    <n v="2024"/>
    <s v="Entidades"/>
    <s v="Estación Total"/>
    <n v="1"/>
    <n v="24900"/>
    <n v="24900"/>
    <s v="029-0-2024"/>
    <m/>
    <x v="1"/>
    <n v="1"/>
    <n v="0"/>
    <n v="1"/>
    <s v="3343-2025 T5"/>
    <m/>
  </r>
  <r>
    <e v="#REF!"/>
    <d v="2025-10-28T00:00:00"/>
    <n v="2025"/>
    <x v="7"/>
    <s v="San Sebastián Huehuetenango"/>
    <s v="San Sebastián Huehuetenango"/>
    <s v="FERNANDO ROMEO GREGORIO VELÁSQUEZ"/>
    <s v="Alcalde Municipal"/>
    <s v="1788 45167 1320"/>
    <s v="572-2025"/>
    <s v="Kit de Herramientas"/>
    <n v="2024"/>
    <s v="Agropecuario Y Artesanal"/>
    <s v="Herramienta Varias"/>
    <n v="50"/>
    <n v="715.6"/>
    <n v="35780"/>
    <s v="012-0-2024"/>
    <m/>
    <x v="1"/>
    <n v="50"/>
    <n v="0"/>
    <n v="50"/>
    <s v="4347-2025"/>
    <m/>
  </r>
  <r>
    <e v="#REF!"/>
    <d v="2025-10-28T00:00:00"/>
    <n v="2025"/>
    <x v="7"/>
    <s v="San Juan Atitán"/>
    <s v="San Juan Atitán"/>
    <s v="JAIME AUGUSTO HERNÁNDEZ GODÍNEZ"/>
    <s v="Alcalde Municipal"/>
    <s v="1942 95923 1316"/>
    <s v="574-2025"/>
    <s v="Kit de Herramientas"/>
    <n v="2024"/>
    <s v="Agropecuario Y Artesanal"/>
    <s v="Herramienta Varias"/>
    <n v="20"/>
    <n v="715.6"/>
    <n v="14312"/>
    <s v="012-0-2024"/>
    <m/>
    <x v="1"/>
    <n v="20"/>
    <n v="0"/>
    <n v="20"/>
    <s v="4436-2025"/>
    <m/>
  </r>
  <r>
    <e v="#REF!"/>
    <d v="2025-10-28T00:00:00"/>
    <n v="2025"/>
    <x v="7"/>
    <s v="San Sebastián Huehuetenango"/>
    <s v="San Sebastián Huehuetenango"/>
    <s v="FERNANDO ROMEO GREGORIO VELÁSQUEZ"/>
    <s v="Alcalde Municipal"/>
    <s v="1788 45167 1320"/>
    <s v="575-2025"/>
    <s v="Cupones de Mortero Premezclado"/>
    <n v="2024"/>
    <s v="Vivienda"/>
    <s v="Repello"/>
    <n v="1000"/>
    <n v="282"/>
    <n v="282000"/>
    <s v="022-0-2024"/>
    <s v="MaM"/>
    <x v="1"/>
    <n v="1000"/>
    <n v="0"/>
    <n v="1000"/>
    <s v="750-2025 A "/>
    <m/>
  </r>
  <r>
    <e v="#REF!"/>
    <d v="2025-10-28T00:00:00"/>
    <n v="2025"/>
    <x v="6"/>
    <s v="Concepción Tutuapa"/>
    <s v="Concepción Tutuapa"/>
    <s v="OFELIO JOEL MORALES SIMÓN"/>
    <s v="Alcalde Municipal"/>
    <s v="1750 60460 1206"/>
    <s v="576-2025"/>
    <s v="Mezcladora Para Concreto"/>
    <n v="2024"/>
    <s v="Entidades"/>
    <s v="Mezcladora"/>
    <n v="4"/>
    <n v="16250"/>
    <n v="65000"/>
    <s v="023-0-2024"/>
    <m/>
    <x v="1"/>
    <n v="4"/>
    <n v="50"/>
    <n v="54"/>
    <s v="3337-2025 A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Azadon Con Cabo"/>
    <n v="2024"/>
    <s v="Agropecuario Y Artesanal"/>
    <s v="Herramienta de Labranza"/>
    <n v="75"/>
    <n v="111.36"/>
    <n v="8352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Hoz Dentada"/>
    <n v="2024"/>
    <s v="Agropecuario Y Artesanal"/>
    <s v="Herramienta de Labranza"/>
    <n v="22"/>
    <n v="95.7"/>
    <n v="2105.4"/>
    <s v="054-0-2024"/>
    <m/>
    <x v="1"/>
    <n v="22"/>
    <n v="0"/>
    <n v="22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Machete"/>
    <n v="2024"/>
    <s v="Agropecuario Y Artesanal"/>
    <s v="Herramienta de Labranza"/>
    <n v="75"/>
    <n v="41.03"/>
    <n v="3077.25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Pala Con Cabo"/>
    <n v="2024"/>
    <s v="Agropecuario Y Artesanal"/>
    <s v="Herramienta de Labranza"/>
    <n v="75"/>
    <n v="64.72"/>
    <n v="4854"/>
    <s v="054-0-2024"/>
    <m/>
    <x v="1"/>
    <n v="75"/>
    <n v="0"/>
    <n v="75"/>
    <s v="1704-2025"/>
    <m/>
  </r>
  <r>
    <e v="#REF!"/>
    <d v="2025-10-28T00:00:00"/>
    <n v="2025"/>
    <x v="6"/>
    <s v="San Miguel Ixtahuacán"/>
    <s v="San Miguel Ixtahuacán"/>
    <s v="JORGE ROLANDO PÉREZ DOMINGO"/>
    <s v="Alcalde Municipal"/>
    <s v="2601 50665 1205"/>
    <s v="577-2025"/>
    <s v="Rastrillo Con Cabo"/>
    <n v="2024"/>
    <s v="Agropecuario Y Artesanal"/>
    <s v="Herramienta de Labranza"/>
    <n v="75"/>
    <n v="67.540000000000006"/>
    <n v="5065.5000000000009"/>
    <s v="054-0-2024"/>
    <m/>
    <x v="1"/>
    <n v="75"/>
    <n v="0"/>
    <n v="75"/>
    <s v="1704-2025"/>
    <m/>
  </r>
  <r>
    <e v="#REF!"/>
    <d v="2025-10-29T00:00:00"/>
    <n v="2025"/>
    <x v="0"/>
    <s v="Conguaco"/>
    <s v="Conguaco"/>
    <s v="MANUEL GONZÁLEZ"/>
    <s v="Alcalde Municipal"/>
    <s v="2709 09508 2213"/>
    <s v="578-2025"/>
    <s v="Estación Total Topográfica"/>
    <n v="2024"/>
    <s v="Entidades"/>
    <s v="Estación Total"/>
    <n v="1"/>
    <n v="24900"/>
    <n v="24900"/>
    <s v="029-0-2024"/>
    <m/>
    <x v="1"/>
    <n v="1"/>
    <n v="0"/>
    <n v="1"/>
    <s v="4353-2025 T5 "/>
    <m/>
  </r>
  <r>
    <e v="#REF!"/>
    <d v="2025-10-29T00:00:00"/>
    <n v="2025"/>
    <x v="0"/>
    <s v="Conguaco"/>
    <s v="Conguaco"/>
    <s v="MANUEL GONZÁLEZ"/>
    <s v="Alcalde Municipal"/>
    <s v="2709 09508 2213"/>
    <s v="579-2025"/>
    <s v="Computadora de Escritorio"/>
    <n v="2024"/>
    <s v="Entidades"/>
    <s v="Taller de Computación"/>
    <n v="25"/>
    <n v="5325"/>
    <n v="133125"/>
    <s v="020-0-2024"/>
    <m/>
    <x v="1"/>
    <n v="1"/>
    <n v="60"/>
    <n v="61"/>
    <s v="3892-2025 T4"/>
    <m/>
  </r>
  <r>
    <e v="#REF!"/>
    <d v="2025-10-29T00:00:00"/>
    <n v="2025"/>
    <x v="0"/>
    <s v="Conguaco"/>
    <s v="Conguaco"/>
    <s v="MANUEL GONZÁLEZ"/>
    <s v="Alcalde Municipal"/>
    <s v="2709 09508 2213"/>
    <s v="579-2025"/>
    <s v="Proyector 3,400 Lumen"/>
    <n v="2024"/>
    <s v="Entidades"/>
    <s v="Taller de Computación"/>
    <n v="1"/>
    <n v="3579"/>
    <n v="3579"/>
    <s v="020-0-2024"/>
    <m/>
    <x v="1"/>
    <n v="1"/>
    <n v="60"/>
    <n v="61"/>
    <s v="3892-2025 T4"/>
    <m/>
  </r>
  <r>
    <e v="#REF!"/>
    <d v="2025-10-29T00:00:00"/>
    <n v="2025"/>
    <x v="0"/>
    <s v="Conguaco"/>
    <s v="Conguaco"/>
    <s v="MANUEL GONZÁLEZ"/>
    <s v="Alcalde Municipal"/>
    <s v="2709 09508 2213"/>
    <s v="579-2025"/>
    <s v="Mesa Bipersonal Escolar"/>
    <n v="2024"/>
    <s v="Entidades"/>
    <s v="Taller de Computación"/>
    <n v="13"/>
    <n v="1500"/>
    <n v="19500"/>
    <s v="024-0-2024"/>
    <m/>
    <x v="1"/>
    <n v="1"/>
    <n v="60"/>
    <n v="61"/>
    <s v="3892-2025 T4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iocha C/Cabo"/>
    <n v="2024"/>
    <s v="Agropecuario Y Artesanal"/>
    <s v="Herramienta de Labranza"/>
    <n v="8"/>
    <n v="166"/>
    <n v="1328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Cuchara C/Mango De Madera "/>
    <n v="2024"/>
    <s v="Agropecuario Y Artesanal"/>
    <s v="Herramienta de Albañileria"/>
    <n v="8"/>
    <n v="26"/>
    <n v="208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ala Cuadrada Con Cabo Corto"/>
    <n v="2024"/>
    <s v="Agropecuario Y Artesanal"/>
    <s v="Herramienta de Labranza"/>
    <n v="8"/>
    <n v="42"/>
    <n v="336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Nivel De Aluminio P/Uso De Albañilería"/>
    <n v="2024"/>
    <s v="Agropecuario Y Artesanal"/>
    <s v="Herramienta de Albañileria"/>
    <n v="8"/>
    <n v="82"/>
    <n v="656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Marcador De Líneas De 100 Pies"/>
    <n v="2024"/>
    <s v="Agropecuario Y Artesanal"/>
    <s v="Herramienta de Albañileria"/>
    <n v="8"/>
    <n v="49"/>
    <n v="392"/>
    <s v="CD-022-2024/EE"/>
    <n v="23050004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Carreta De Mano"/>
    <n v="2024"/>
    <s v="Agropecuario Y Artesanal"/>
    <s v="Herramienta de Albañileria"/>
    <n v="8"/>
    <n v="310"/>
    <n v="2480"/>
    <s v="CD-021-2024/EE"/>
    <n v="23048735"/>
    <x v="1"/>
    <n v="8"/>
    <n v="0"/>
    <n v="8"/>
    <s v="4396-2025"/>
    <m/>
  </r>
  <r>
    <e v="#REF!"/>
    <d v="2025-10-29T00:00:00"/>
    <n v="2025"/>
    <x v="1"/>
    <s v="San Jacinto"/>
    <s v="San Jacinto"/>
    <s v="ELDER CARDONA MARCOS"/>
    <s v="Alcalde Municipal"/>
    <s v="1908 60510 1805"/>
    <s v="580-2025"/>
    <s v="Plancha (Llana)"/>
    <n v="2024"/>
    <s v="Agropecuario Y Artesanal"/>
    <s v="Herramienta de Albañileria"/>
    <n v="8"/>
    <n v="41"/>
    <n v="328"/>
    <s v="CD-021-2024/EE"/>
    <n v="23048735"/>
    <x v="1"/>
    <n v="8"/>
    <n v="0"/>
    <n v="8"/>
    <s v="4396-2025"/>
    <m/>
  </r>
  <r>
    <e v="#REF!"/>
    <d v="2025-10-29T00:00:00"/>
    <n v="2025"/>
    <x v="13"/>
    <s v="Nebaj"/>
    <s v="Nebaj"/>
    <s v="RAMÓN RAYMUNDO CETO"/>
    <s v="Alcalde Municipal"/>
    <s v="2536 92709 1413"/>
    <s v="581-2025"/>
    <s v="Kit de Herramientas"/>
    <n v="2024"/>
    <s v="Agropecuario Y Artesanal"/>
    <s v="Herramienta Varias"/>
    <n v="55"/>
    <n v="715.6"/>
    <n v="39358"/>
    <s v="012-0-2024"/>
    <m/>
    <x v="1"/>
    <n v="55"/>
    <n v="0"/>
    <n v="55"/>
    <s v="4456-2025"/>
    <m/>
  </r>
  <r>
    <e v="#REF!"/>
    <d v="2025-10-29T00:00:00"/>
    <n v="2025"/>
    <x v="13"/>
    <s v="Nebaj"/>
    <s v="Nebaj"/>
    <s v="RAMÓN RAYMUNDO CETO"/>
    <s v="Alcalde Municipal"/>
    <s v="2536 92709 1413"/>
    <s v="582-2025"/>
    <s v="Mezcladora Para Concreto"/>
    <n v="2024"/>
    <s v="Entidades"/>
    <s v="Mezcladora"/>
    <n v="4"/>
    <n v="16250"/>
    <n v="65000"/>
    <s v="023-0-2024"/>
    <m/>
    <x v="1"/>
    <n v="4"/>
    <n v="50"/>
    <n v="54"/>
    <s v="4565-2025"/>
    <m/>
  </r>
  <r>
    <e v="#REF!"/>
    <d v="2025-10-30T00:00:00"/>
    <n v="2025"/>
    <x v="12"/>
    <s v="Nuevo San Carlos"/>
    <s v="Nuevo San Carlos"/>
    <s v="JUAN CARLOS ESCOBAR MALDONADO"/>
    <s v="Alcalde Municipal "/>
    <s v="2657 37761 1101"/>
    <s v="583-2025"/>
    <s v="Estación Total Topográfica"/>
    <n v="2024"/>
    <s v="Entidades"/>
    <s v="Estación Total"/>
    <n v="1"/>
    <n v="24900"/>
    <n v="24900"/>
    <s v="029-0-2024"/>
    <m/>
    <x v="1"/>
    <n v="1"/>
    <n v="0"/>
    <n v="1"/>
    <s v="3751-2025 T5"/>
    <m/>
  </r>
  <r>
    <e v="#REF!"/>
    <d v="2025-10-30T00:00:00"/>
    <n v="2025"/>
    <x v="11"/>
    <s v="Santiago Atitlán"/>
    <s v="Cantón Tzanchaj"/>
    <s v="JUAN DAVID AJANEL DAMIAN"/>
    <s v="Presidente del Consejo Comunitario de Desarrollo -COCODE-"/>
    <s v="2053 98022 0719"/>
    <s v="584-2025"/>
    <s v="Tanque Flexible "/>
    <n v="2025"/>
    <s v="Agua Potable"/>
    <s v="Agua Potable"/>
    <n v="50"/>
    <n v="788.5"/>
    <n v="39425"/>
    <s v="001-0-2025"/>
    <m/>
    <x v="1"/>
    <n v="250"/>
    <n v="0"/>
    <n v="250"/>
    <s v="3225-2025"/>
    <m/>
  </r>
  <r>
    <e v="#REF!"/>
    <d v="2025-10-30T00:00:00"/>
    <n v="2025"/>
    <x v="11"/>
    <s v="Santiago Atitlán"/>
    <s v="Cantón Chu’ul"/>
    <s v="FRANCISCO REANDA AJCHOMAJAY"/>
    <s v="Presidente del Consejo Comunitario de Desarrollo -COCODE-"/>
    <s v="1709 79040 0719"/>
    <s v="585-2025"/>
    <s v="Tanque Flexible "/>
    <n v="2025"/>
    <s v="Agua Potable"/>
    <s v="Agua Potable"/>
    <n v="50"/>
    <n v="788.5"/>
    <n v="39425"/>
    <s v="001-0-2025"/>
    <m/>
    <x v="1"/>
    <n v="250"/>
    <n v="0"/>
    <n v="250"/>
    <s v="3226-2025"/>
    <m/>
  </r>
  <r>
    <e v="#REF!"/>
    <d v="2025-10-30T00:00:00"/>
    <n v="2025"/>
    <x v="7"/>
    <s v="Santa Barbara"/>
    <s v="Santa Barbara"/>
    <s v="RIGOBERTO PÉREZ SALES"/>
    <s v="Alcalde Municipal "/>
    <s v="1872 26873 1310"/>
    <s v="586-2025"/>
    <s v="Mezcladora Para Concreto"/>
    <n v="2024"/>
    <s v="Entidades"/>
    <s v="Mezcladora"/>
    <n v="4"/>
    <n v="16250"/>
    <n v="65000"/>
    <s v="023-0-2024"/>
    <m/>
    <x v="1"/>
    <n v="4"/>
    <n v="50"/>
    <n v="54"/>
    <s v="4696-2025 "/>
    <m/>
  </r>
  <r>
    <e v="#REF!"/>
    <d v="2025-10-30T00:00:00"/>
    <n v="2025"/>
    <x v="13"/>
    <s v="Patzité"/>
    <s v="Patzité"/>
    <s v="MELCHOR AGUARÉ CALEL"/>
    <s v="Alcalde Municipal "/>
    <s v="1620 89449 1407"/>
    <s v="589-2025"/>
    <s v="Cupones De Mortero Premezclado"/>
    <n v="2024"/>
    <s v="Vivienda"/>
    <s v="Repello"/>
    <n v="806"/>
    <n v="287.27999999999997"/>
    <n v="231547.67999999996"/>
    <s v="040-0-2024"/>
    <s v="MaM"/>
    <x v="1"/>
    <n v="806"/>
    <n v="0"/>
    <n v="806"/>
    <s v="4052-2025"/>
    <m/>
  </r>
  <r>
    <e v="#REF!"/>
    <d v="2025-10-30T00:00:00"/>
    <n v="2025"/>
    <x v="13"/>
    <s v="Patzité"/>
    <s v="Patzité"/>
    <s v="MELCHOR AGUARÉ CALEL"/>
    <s v="Alcalde Municipal"/>
    <s v="1620 89449 1407"/>
    <s v="590-2025"/>
    <s v="Kit de Herramientas"/>
    <n v="2024"/>
    <s v="Agropecuario Y Artesanal"/>
    <s v="Herramienta Varias"/>
    <n v="10"/>
    <n v="715.6"/>
    <n v="7156"/>
    <s v="012-0-2024"/>
    <m/>
    <x v="1"/>
    <n v="10"/>
    <n v="0"/>
    <n v="10"/>
    <s v="4610-2025"/>
    <m/>
  </r>
  <r>
    <e v="#REF!"/>
    <d v="2025-10-30T00:00:00"/>
    <n v="2025"/>
    <x v="6"/>
    <s v="Pajapita"/>
    <s v="Pajapita"/>
    <s v="HILMA FLORINDA LÓPEZ NAVARRO"/>
    <s v="Alcaldesa Municipal"/>
    <s v="1791 39975 1222"/>
    <s v="591-2025"/>
    <s v="Tanque Flexible "/>
    <n v="2025"/>
    <s v="Agua Potable"/>
    <s v="Agua Potable"/>
    <n v="75"/>
    <n v="788.5"/>
    <n v="59137.5"/>
    <s v="001-0-2025"/>
    <m/>
    <x v="1"/>
    <n v="375"/>
    <n v="0"/>
    <n v="375"/>
    <s v="3240-2025"/>
    <m/>
  </r>
  <r>
    <e v="#REF!"/>
    <d v="2025-10-29T00:00:00"/>
    <n v="2025"/>
    <x v="12"/>
    <s v="Retalhuleu"/>
    <s v="Aldea La Barrita"/>
    <s v="ELMER AROLDO HERNÁNDEZ GRAJEDA"/>
    <s v="Presidente del Consejo Comunitario de Desarrollo -COCODE-"/>
    <s v="2584 17048 1222"/>
    <s v="447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4-2025"/>
    <m/>
  </r>
  <r>
    <e v="#REF!"/>
    <d v="2025-10-29T00:00:00"/>
    <n v="2025"/>
    <x v="12"/>
    <s v="Retalhuleu"/>
    <s v="Aldea La Barrita"/>
    <s v="ELMER AROLDO HERNÁNDEZ GRAJEDA"/>
    <s v="Presidente del Consejo Comunitario de Desarrollo -COCODE-"/>
    <s v="2584 17048 1222"/>
    <s v="447-2025"/>
    <s v="Kit de Panel Solar"/>
    <n v="2024"/>
    <s v="Vulnerabilidad"/>
    <s v="Panel Solar"/>
    <n v="100"/>
    <n v="405"/>
    <n v="40500"/>
    <s v="030-0-2024"/>
    <m/>
    <x v="2"/>
    <n v="100"/>
    <n v="0"/>
    <n v="100"/>
    <s v="3709-2025"/>
    <m/>
  </r>
  <r>
    <e v="#REF!"/>
    <d v="2025-10-29T00:00:00"/>
    <n v="2025"/>
    <x v="12"/>
    <s v="Retalhuleu"/>
    <s v="Caserío Tres Cruces"/>
    <s v="FLÉRIDA ESPERANZA MORALES DÍAZ DE MÉNDEZ"/>
    <s v="Presidente del Consejo Comunitario de Desarrollo -COCODE-"/>
    <s v="1676 80323 1101"/>
    <s v="448-2025"/>
    <s v="Kit de Panel Solar"/>
    <n v="2024"/>
    <s v="Vulnerabilidad"/>
    <s v="Panel Solar"/>
    <n v="100"/>
    <n v="405"/>
    <n v="40500"/>
    <s v="030-0-2024"/>
    <m/>
    <x v="2"/>
    <n v="100"/>
    <n v="0"/>
    <n v="100"/>
    <s v="3712-2025"/>
    <m/>
  </r>
  <r>
    <e v="#REF!"/>
    <d v="2025-10-29T00:00:00"/>
    <n v="2025"/>
    <x v="12"/>
    <s v="Retalhuleu"/>
    <s v="Caserío Tres Cruces"/>
    <s v="FLÉRIDA ESPERANZA MORALES DÍAZ DE MÉNDEZ"/>
    <s v="Presidente del Consejo Comunitario de Desarrollo -COCODE-"/>
    <s v="1676 80323 1101"/>
    <s v="449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6-2025"/>
    <m/>
  </r>
  <r>
    <e v="#REF!"/>
    <d v="2025-10-29T00:00:00"/>
    <n v="2025"/>
    <x v="12"/>
    <s v="Retalhuleu"/>
    <s v="Comunidad San Juan el Húmedo"/>
    <s v="CANDELARIA VERÓNICA DÍAZ CAXAJ"/>
    <s v="Presidente del Consejo Comunitario de Desarrollo -COCODE-"/>
    <s v="1979 75917 1101"/>
    <s v="450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3-2025"/>
    <m/>
  </r>
  <r>
    <e v="#REF!"/>
    <d v="2025-10-29T00:00:00"/>
    <n v="2025"/>
    <x v="12"/>
    <s v="San Andrés Villa Seca"/>
    <s v="Cantón Sununche I"/>
    <s v="VILMA AMPARO MUÑOZ GUTIERREZ DE SOC"/>
    <s v="Presidente del Consejo Comunitario de Desarrollo -COCODE-"/>
    <s v="1961 48545 1106"/>
    <s v="451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338-2025"/>
    <m/>
  </r>
  <r>
    <e v="#REF!"/>
    <d v="2025-10-29T00:00:00"/>
    <n v="2025"/>
    <x v="12"/>
    <s v="El Asintal"/>
    <s v="Sector Tierra Blanca, Aldea El Xab"/>
    <s v="SUSANA LÓPEZ SÁNCHEZ DE COJÓN"/>
    <s v="Presidente del Consejo Comunitario de Desarrollo -COCODE-"/>
    <s v="2494 77289 1109"/>
    <s v="452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2903-2025"/>
    <m/>
  </r>
  <r>
    <e v="#REF!"/>
    <d v="2025-10-29T00:00:00"/>
    <n v="2025"/>
    <x v="12"/>
    <s v="El Asintal"/>
    <s v="Sector Sinaí II, Aldea Sibaná"/>
    <s v="RICKY ALESANDRO ARGUETA SÁNCHEZ"/>
    <s v="Presidente del Consejo Comunitario de Desarrollo -COCODE-"/>
    <s v="3296 32140 1108"/>
    <s v="453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2040-2025"/>
    <m/>
  </r>
  <r>
    <e v="#REF!"/>
    <d v="2025-10-29T00:00:00"/>
    <n v="2025"/>
    <x v="12"/>
    <s v="Retalhuleu"/>
    <s v="Lotificación Granjas el Retiro vía la Verde"/>
    <s v="WILBER ALEXANDER ENRIQUEZ CASTILLO"/>
    <s v="Presidente del Consejo Comunitario de Desarrollo -COCODE-"/>
    <s v="2474 17440 2214"/>
    <s v="454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745-2025"/>
    <m/>
  </r>
  <r>
    <e v="#REF!"/>
    <d v="2025-10-29T00:00:00"/>
    <n v="2025"/>
    <x v="1"/>
    <s v="San Jacinto"/>
    <s v="San Jacinto"/>
    <s v="ELDER CARDONA MARCOS"/>
    <s v="Alcalde Municipal"/>
    <s v="1908 60510 1805"/>
    <s v="455-2025"/>
    <s v="Concreto Premezclado Cupón"/>
    <n v="2024"/>
    <s v="Vulnerabilidad"/>
    <s v="Concreto"/>
    <n v="968"/>
    <n v="2548"/>
    <n v="2466464"/>
    <s v="039-0-2024"/>
    <s v="MaM"/>
    <x v="2"/>
    <n v="968"/>
    <n v="0"/>
    <n v="968"/>
    <s v="4229-2025 A"/>
    <m/>
  </r>
  <r>
    <e v="#REF!"/>
    <d v="2025-10-29T00:00:00"/>
    <n v="2025"/>
    <x v="12"/>
    <s v="San Andrés Villa Seca"/>
    <s v="Sector La Loma Cantón Bacajia Uno"/>
    <s v="ROLANDO PELICO SARAX"/>
    <s v="Vicepresidente del Consejo Comunitario de Desarrollo -COCODE-"/>
    <s v="1984 68865 1106"/>
    <s v="456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1335-2025"/>
    <m/>
  </r>
  <r>
    <e v="#REF!"/>
    <d v="2025-10-29T00:00:00"/>
    <n v="2025"/>
    <x v="13"/>
    <s v="Nebaj"/>
    <s v="Nebaj"/>
    <s v="RAMÓN RAYMUNDO CETO"/>
    <s v="Alcalde Municipal"/>
    <s v="2536 92706 1413"/>
    <s v="457-2025"/>
    <s v="Concreto Premezclado Cupón"/>
    <n v="2024"/>
    <s v="Vulnerabilidad"/>
    <s v="Concreto"/>
    <n v="1000"/>
    <n v="2912"/>
    <n v="2912000"/>
    <s v="063-0-2024"/>
    <s v="MaM"/>
    <x v="2"/>
    <n v="1000"/>
    <n v="0"/>
    <n v="1000"/>
    <s v="4306-2025"/>
    <m/>
  </r>
  <r>
    <e v="#REF!"/>
    <d v="2025-10-29T00:00:00"/>
    <n v="2025"/>
    <x v="12"/>
    <s v="Champerico"/>
    <s v="Aldea El Rio"/>
    <s v="MARIO RENÉ MARTÍNEZ CONSTANZA"/>
    <s v="Presidente del Consejo Comunitario de Desarrollo -COCODE-"/>
    <s v="2526 46673 1101"/>
    <s v="458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131-2024"/>
    <m/>
  </r>
  <r>
    <e v="#REF!"/>
    <d v="2025-10-29T00:00:00"/>
    <n v="2025"/>
    <x v="12"/>
    <s v="San Sebastián"/>
    <s v="Caserío Samalá I"/>
    <s v="RAFAÉL ALBERTO GUALIP MARROQUIN"/>
    <s v="Presidente del Consejo Comunitario de Desarrollo -COCODE-"/>
    <s v="2593 61569 1102"/>
    <s v="459-2025"/>
    <s v="Cupones Canjeables Por Kit De Techo Minimo"/>
    <n v="2024"/>
    <s v="Vulnerabilidad"/>
    <s v="Cupón Techo Mínimo"/>
    <n v="50"/>
    <n v="1635"/>
    <n v="81750"/>
    <s v="045-0-2024"/>
    <m/>
    <x v="2"/>
    <n v="50"/>
    <n v="0"/>
    <n v="50"/>
    <s v="1216-2025"/>
    <m/>
  </r>
  <r>
    <e v="#REF!"/>
    <d v="2025-10-29T00:00:00"/>
    <n v="2025"/>
    <x v="12"/>
    <s v="San Felipe"/>
    <s v="Cantón Francisco Vela"/>
    <s v="LUIS FERNANDO CHIRICOC MARTÍNEZ"/>
    <s v="Presidente del Consejo Comunitario de Desarrollo -COCODE-"/>
    <s v="2943 56428 1105"/>
    <s v="460-2025"/>
    <s v="Cupones Canjeables Por Kit De Techo Minimo"/>
    <n v="2024"/>
    <s v="Vulnerabilidad"/>
    <s v="Cupón Techo Mínimo"/>
    <n v="75"/>
    <n v="1635"/>
    <n v="122625"/>
    <s v="045-0-2024"/>
    <m/>
    <x v="2"/>
    <n v="75"/>
    <n v="0"/>
    <n v="75"/>
    <s v="2488-2025"/>
    <m/>
  </r>
  <r>
    <e v="#REF!"/>
    <d v="2025-10-29T00:00:00"/>
    <n v="2025"/>
    <x v="12"/>
    <s v="San Andrés Villa Seca"/>
    <s v="Comunidad Línea C guion doce (C-12) Güiscoyol"/>
    <s v="OSCAR RIZ BARRERA"/>
    <s v="Presidente del Consejo Comunitario de Desarrollo -COCODE-"/>
    <s v="3493 99611 1106"/>
    <s v="461-2025"/>
    <s v="Cupones Canjeables Por Kit De Techo Minimo"/>
    <n v="2024"/>
    <s v="Vulnerabilidad"/>
    <s v="Cupón Techo Mínimo"/>
    <n v="60"/>
    <n v="1635"/>
    <n v="98100"/>
    <s v="045-0-2024"/>
    <m/>
    <x v="2"/>
    <n v="60"/>
    <n v="0"/>
    <n v="60"/>
    <s v="2829-2025"/>
    <m/>
  </r>
  <r>
    <e v="#REF!"/>
    <d v="2025-10-30T00:00:00"/>
    <n v="2025"/>
    <x v="6"/>
    <s v="Ocos"/>
    <s v="Caserío Oscar Méndez"/>
    <s v="MAGNO JHOVANY GARCÍA MORALES"/>
    <s v="Presidente del Consejo Comunitario de Desarrollo -COCODE-"/>
    <s v="1815 89044 1213"/>
    <s v="462-2025"/>
    <s v="Cupones Canjeables Por Kit De Techo Minimo"/>
    <n v="2024"/>
    <s v="Vulnerabilidad"/>
    <s v="Cupón Techo Mínimo"/>
    <n v="10"/>
    <n v="1635"/>
    <n v="16350"/>
    <s v="045-0-2024"/>
    <m/>
    <x v="2"/>
    <n v="10"/>
    <n v="0"/>
    <n v="10"/>
    <s v="4121-2025"/>
    <m/>
  </r>
  <r>
    <e v="#REF!"/>
    <d v="2025-10-30T00:00:00"/>
    <n v="2025"/>
    <x v="6"/>
    <s v="Ocos"/>
    <s v="Caserío Los Faros"/>
    <s v="PEDRO RIGOBERTO LUX QUIEG"/>
    <s v="Presidente del Consejo Comunitario de Desarrollo -COCODE-"/>
    <s v="1779 76551 1218"/>
    <s v="463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20-2025"/>
    <m/>
  </r>
  <r>
    <e v="#REF!"/>
    <d v="2025-10-30T00:00:00"/>
    <n v="2025"/>
    <x v="6"/>
    <s v="Ocos"/>
    <s v="Caserío Los Laureles"/>
    <s v="FREDY SALAZAR ARAGÓN"/>
    <s v="Presidente del Consejo Comunitario de Desarrollo -COCODE-"/>
    <s v="1887 96800 1218"/>
    <s v="464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9-2025"/>
    <m/>
  </r>
  <r>
    <e v="#REF!"/>
    <d v="2025-10-30T00:00:00"/>
    <n v="2025"/>
    <x v="7"/>
    <s v="Santa Barbara"/>
    <s v="Santa Barbara"/>
    <s v="RIGOBERTO PÉREZ SALES"/>
    <s v="Alcalde Municipal"/>
    <s v="1872 26873 1310"/>
    <s v="465-2025"/>
    <s v="Concreto Premezclado Cupón"/>
    <n v="2024"/>
    <s v="Vulnerabilidad"/>
    <s v="Concreto"/>
    <n v="2000"/>
    <n v="2548"/>
    <n v="5096000"/>
    <s v="039-0-2024"/>
    <s v="MaM"/>
    <x v="2"/>
    <n v="2000"/>
    <n v="0"/>
    <n v="2000"/>
    <s v="4361-2025"/>
    <m/>
  </r>
  <r>
    <e v="#REF!"/>
    <d v="2025-10-30T00:00:00"/>
    <n v="2025"/>
    <x v="6"/>
    <s v="Ocos"/>
    <s v="Ocos"/>
    <s v="ALVARO GUILLERMO LÓPEZ RABANALES"/>
    <s v="Alcalde Municipal"/>
    <s v="2503 09904 1213"/>
    <s v="466-2025"/>
    <s v="Cupones Canjeables Por Kit De Techo Minimo"/>
    <n v="2024"/>
    <s v="Vulnerabilidad"/>
    <s v="Cupón Techo Mínimo"/>
    <n v="15"/>
    <n v="1635"/>
    <n v="24525"/>
    <s v="045-0-2024"/>
    <m/>
    <x v="2"/>
    <n v="15"/>
    <n v="0"/>
    <n v="15"/>
    <s v="4117-2025"/>
    <m/>
  </r>
  <r>
    <e v="#REF!"/>
    <d v="2025-10-31T00:00:00"/>
    <n v="2025"/>
    <x v="5"/>
    <s v="Santa Lucía la Reforma"/>
    <s v="Santa Lucía la Reforma"/>
    <s v="JUAN CHIVALAN TÍU"/>
    <s v="Alcalde Municipal"/>
    <s v="2239 10813 0807"/>
    <s v="592-2025"/>
    <s v="Pasador P/Puerta De 1 ½ Pulgadas"/>
    <n v="2024"/>
    <s v="Agropecuario Y Artesanal"/>
    <s v="Pasador"/>
    <n v="842"/>
    <n v="1.75"/>
    <n v="1473.5"/>
    <s v="CD-025-2024/EE"/>
    <n v="23158808"/>
    <x v="1"/>
    <n v="421"/>
    <n v="0"/>
    <n v="421"/>
    <s v="4512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Machete"/>
    <n v="2024"/>
    <s v="Agropecuario Y Artesanal"/>
    <s v="Herramienta de Labranza"/>
    <n v="60"/>
    <n v="41.03"/>
    <n v="2461.8000000000002"/>
    <s v="054-0-2024"/>
    <m/>
    <x v="1"/>
    <n v="60"/>
    <n v="0"/>
    <n v="60"/>
    <s v="2487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Rastrillo Con Cabo"/>
    <n v="2024"/>
    <s v="Agropecuario Y Artesanal"/>
    <s v="Herramienta de Labranza"/>
    <n v="60"/>
    <n v="67.540000000000006"/>
    <n v="4052.4000000000005"/>
    <s v="054-0-2024"/>
    <m/>
    <x v="1"/>
    <n v="60"/>
    <n v="0"/>
    <n v="60"/>
    <s v="2487-2025"/>
    <m/>
  </r>
  <r>
    <e v="#REF!"/>
    <d v="2025-10-31T00:00:00"/>
    <n v="2025"/>
    <x v="12"/>
    <s v="San Felipe"/>
    <s v="Cantón Francisco Vela"/>
    <s v="LUIS FERNANDO CHIRICOC MARTÍNEZ"/>
    <s v="Presidente del Consejo Comunitario de Desarrollo -COCODE-"/>
    <s v="2943 56428 1105"/>
    <s v="593-2025"/>
    <s v="Lima"/>
    <n v="2023"/>
    <s v="Agropecuario Y Artesanal"/>
    <s v="Herramienta de Labranza"/>
    <n v="60"/>
    <n v="12"/>
    <n v="720"/>
    <s v="001-0-2023"/>
    <n v="18925952"/>
    <x v="1"/>
    <n v="60"/>
    <n v="0"/>
    <n v="60"/>
    <s v="2487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Machete"/>
    <n v="2024"/>
    <s v="Agropecuario Y Artesanal"/>
    <s v="Herramienta de Labranza"/>
    <n v="19"/>
    <n v="41.03"/>
    <n v="779.57"/>
    <s v="054-0-2024"/>
    <m/>
    <x v="1"/>
    <n v="19"/>
    <n v="0"/>
    <n v="19"/>
    <s v="1224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Rastrillo Con Cabo"/>
    <n v="2024"/>
    <s v="Agropecuario Y Artesanal"/>
    <s v="Herramienta de Labranza"/>
    <n v="25"/>
    <n v="67.540000000000006"/>
    <n v="1688.5000000000002"/>
    <s v="054-0-2024"/>
    <m/>
    <x v="1"/>
    <n v="25"/>
    <n v="0"/>
    <n v="25"/>
    <s v="1224-2025"/>
    <m/>
  </r>
  <r>
    <e v="#REF!"/>
    <d v="2025-10-31T00:00:00"/>
    <n v="2025"/>
    <x v="12"/>
    <s v="Santa Cruz Muluá"/>
    <s v="Sector el Changüite, Finca los Brillantes"/>
    <s v="KELIM ROCSANA MONZÓN REYES DE VÉLASQUEZ"/>
    <s v="Presidente del Consejo Comunitario de Desarrollo -COCODE-"/>
    <s v="1957 88494 1103"/>
    <s v="594-2025"/>
    <s v="Lima"/>
    <n v="2023"/>
    <s v="Agropecuario Y Artesanal"/>
    <s v="Herramienta de Labranza"/>
    <n v="25"/>
    <n v="12"/>
    <n v="300"/>
    <s v="001-0-2023"/>
    <n v="18925952"/>
    <x v="1"/>
    <n v="25"/>
    <n v="0"/>
    <n v="25"/>
    <s v="1224-2025"/>
    <m/>
  </r>
  <r>
    <e v="#REF!"/>
    <d v="2025-10-30T00:00:00"/>
    <n v="2025"/>
    <x v="7"/>
    <s v="San Juan Atitán"/>
    <s v="San Juan Atitán"/>
    <s v="JAIME AUGUSTO HERNÁNDEZ GODÍNEZ"/>
    <s v="Alcalde Municipal"/>
    <s v="1942 95923 1316"/>
    <s v="616-2025"/>
    <s v="Filtros De Agua De 22 Litros"/>
    <n v="2024"/>
    <s v="Agua Potable"/>
    <s v="Cupón Ecofiltro"/>
    <n v="53"/>
    <n v="176.7"/>
    <n v="9365.0999999999985"/>
    <s v="002-0-2025"/>
    <s v="MaM"/>
    <x v="0"/>
    <n v="53"/>
    <n v="0"/>
    <n v="53"/>
    <s v="3038-20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6E0C48-888B-46B5-AA12-BC406183B423}" name="TablaDinámica2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52" firstHeaderRow="0" firstDataRow="1" firstDataCol="1"/>
  <pivotFields count="25">
    <pivotField showAll="0"/>
    <pivotField numFmtId="14" showAll="0"/>
    <pivotField numFmtId="1" showAll="0"/>
    <pivotField axis="axisRow" showAll="0">
      <items count="17">
        <item x="2"/>
        <item x="10"/>
        <item x="1"/>
        <item x="15"/>
        <item x="7"/>
        <item x="4"/>
        <item x="0"/>
        <item x="8"/>
        <item x="13"/>
        <item x="12"/>
        <item x="6"/>
        <item x="9"/>
        <item x="11"/>
        <item x="14"/>
        <item x="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numFmtId="164" showAll="0"/>
    <pivotField numFmtId="164" showAll="0"/>
    <pivotField dataField="1" numFmtId="164" showAll="0"/>
    <pivotField showAll="0"/>
    <pivotField showAll="0"/>
  </pivotFields>
  <rowFields count="2">
    <field x="19"/>
    <field x="3"/>
  </rowFields>
  <rowItems count="45">
    <i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2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19" baseItem="0" numFmtId="164"/>
    <dataField name="BENEFICIARIOS" fld="22" baseField="19" baseItem="0" numFmtId="164"/>
    <dataField name="MONTO Q" fld="16" baseField="19" baseItem="0" numFmtId="165"/>
  </dataFields>
  <formats count="4">
    <format dxfId="3">
      <pivotArea field="19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field="19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998C-ADBD-4DCA-951C-0500C3EAA3EA}">
  <sheetPr>
    <pageSetUpPr fitToPage="1"/>
  </sheetPr>
  <dimension ref="A1:D52"/>
  <sheetViews>
    <sheetView showGridLines="0" workbookViewId="0">
      <selection activeCell="E7" sqref="E7"/>
    </sheetView>
  </sheetViews>
  <sheetFormatPr baseColWidth="10" defaultRowHeight="15" x14ac:dyDescent="0.25"/>
  <cols>
    <col min="1" max="1" width="53" customWidth="1"/>
    <col min="2" max="2" width="27.5703125" bestFit="1" customWidth="1"/>
    <col min="3" max="3" width="29.5703125" bestFit="1" customWidth="1"/>
    <col min="4" max="4" width="23.28515625" bestFit="1" customWidth="1"/>
  </cols>
  <sheetData>
    <row r="1" spans="1:4" ht="18.75" x14ac:dyDescent="0.25">
      <c r="A1" s="40" t="s">
        <v>1016</v>
      </c>
      <c r="B1" s="40"/>
      <c r="C1" s="40"/>
      <c r="D1" s="40"/>
    </row>
    <row r="2" spans="1:4" ht="18.75" x14ac:dyDescent="0.25">
      <c r="A2" s="40" t="s">
        <v>1017</v>
      </c>
      <c r="B2" s="40"/>
      <c r="C2" s="40"/>
      <c r="D2" s="40"/>
    </row>
    <row r="3" spans="1:4" ht="18.75" x14ac:dyDescent="0.25">
      <c r="A3" s="40" t="s">
        <v>1018</v>
      </c>
      <c r="B3" s="40"/>
      <c r="C3" s="40"/>
      <c r="D3" s="40"/>
    </row>
    <row r="4" spans="1:4" ht="18.75" x14ac:dyDescent="0.25">
      <c r="A4" s="40" t="s">
        <v>1019</v>
      </c>
      <c r="B4" s="40"/>
      <c r="C4" s="40"/>
      <c r="D4" s="40"/>
    </row>
    <row r="5" spans="1:4" ht="18.75" x14ac:dyDescent="0.25">
      <c r="A5" s="40" t="s">
        <v>1020</v>
      </c>
      <c r="B5" s="40"/>
      <c r="C5" s="40"/>
      <c r="D5" s="40"/>
    </row>
    <row r="7" spans="1:4" s="37" customFormat="1" x14ac:dyDescent="0.25">
      <c r="A7" s="39" t="s">
        <v>1021</v>
      </c>
      <c r="B7" s="38" t="s">
        <v>182</v>
      </c>
      <c r="C7" s="38" t="s">
        <v>183</v>
      </c>
      <c r="D7" s="38" t="s">
        <v>184</v>
      </c>
    </row>
    <row r="8" spans="1:4" x14ac:dyDescent="0.25">
      <c r="A8" s="1" t="s">
        <v>5</v>
      </c>
      <c r="B8" s="33">
        <v>26435</v>
      </c>
      <c r="C8" s="33">
        <v>38955</v>
      </c>
      <c r="D8" s="35">
        <v>7164288.8500000006</v>
      </c>
    </row>
    <row r="9" spans="1:4" x14ac:dyDescent="0.25">
      <c r="A9" s="2" t="s">
        <v>48</v>
      </c>
      <c r="B9" s="33">
        <v>2680</v>
      </c>
      <c r="C9" s="33">
        <v>536</v>
      </c>
      <c r="D9" s="35">
        <v>76738.45</v>
      </c>
    </row>
    <row r="10" spans="1:4" x14ac:dyDescent="0.25">
      <c r="A10" s="2" t="s">
        <v>29</v>
      </c>
      <c r="B10" s="33">
        <v>5734</v>
      </c>
      <c r="C10" s="33">
        <v>12517</v>
      </c>
      <c r="D10" s="35">
        <v>2791100</v>
      </c>
    </row>
    <row r="11" spans="1:4" x14ac:dyDescent="0.25">
      <c r="A11" s="2" t="s">
        <v>4</v>
      </c>
      <c r="B11" s="33">
        <v>2053</v>
      </c>
      <c r="C11" s="33">
        <v>1553</v>
      </c>
      <c r="D11" s="35">
        <v>186065.1</v>
      </c>
    </row>
    <row r="12" spans="1:4" x14ac:dyDescent="0.25">
      <c r="A12" s="2" t="s">
        <v>22</v>
      </c>
      <c r="B12" s="33">
        <v>1654</v>
      </c>
      <c r="C12" s="33">
        <v>4270</v>
      </c>
      <c r="D12" s="35">
        <v>1007280</v>
      </c>
    </row>
    <row r="13" spans="1:4" x14ac:dyDescent="0.25">
      <c r="A13" s="2" t="s">
        <v>8</v>
      </c>
      <c r="B13" s="33">
        <v>1520</v>
      </c>
      <c r="C13" s="33">
        <v>760</v>
      </c>
      <c r="D13" s="35">
        <v>0</v>
      </c>
    </row>
    <row r="14" spans="1:4" x14ac:dyDescent="0.25">
      <c r="A14" s="2" t="s">
        <v>28</v>
      </c>
      <c r="B14" s="33">
        <v>855</v>
      </c>
      <c r="C14" s="33">
        <v>630</v>
      </c>
      <c r="D14" s="35">
        <v>12690</v>
      </c>
    </row>
    <row r="15" spans="1:4" x14ac:dyDescent="0.25">
      <c r="A15" s="2" t="s">
        <v>27</v>
      </c>
      <c r="B15" s="33">
        <v>2000</v>
      </c>
      <c r="C15" s="33">
        <v>6000</v>
      </c>
      <c r="D15" s="35">
        <v>1446700</v>
      </c>
    </row>
    <row r="16" spans="1:4" x14ac:dyDescent="0.25">
      <c r="A16" s="2" t="s">
        <v>23</v>
      </c>
      <c r="B16" s="33">
        <v>711</v>
      </c>
      <c r="C16" s="33">
        <v>355.5</v>
      </c>
      <c r="D16" s="35">
        <v>0</v>
      </c>
    </row>
    <row r="17" spans="1:4" x14ac:dyDescent="0.25">
      <c r="A17" s="2" t="s">
        <v>20</v>
      </c>
      <c r="B17" s="33">
        <v>5161</v>
      </c>
      <c r="C17" s="33">
        <v>7628</v>
      </c>
      <c r="D17" s="35">
        <v>1486756.6</v>
      </c>
    </row>
    <row r="18" spans="1:4" x14ac:dyDescent="0.25">
      <c r="A18" s="2" t="s">
        <v>9</v>
      </c>
      <c r="B18" s="33">
        <v>1535</v>
      </c>
      <c r="C18" s="33">
        <v>1930</v>
      </c>
      <c r="D18" s="35">
        <v>44752.5</v>
      </c>
    </row>
    <row r="19" spans="1:4" x14ac:dyDescent="0.25">
      <c r="A19" s="2" t="s">
        <v>49</v>
      </c>
      <c r="B19" s="33">
        <v>883</v>
      </c>
      <c r="C19" s="33">
        <v>546</v>
      </c>
      <c r="D19" s="35">
        <v>47126.2</v>
      </c>
    </row>
    <row r="20" spans="1:4" x14ac:dyDescent="0.25">
      <c r="A20" s="2" t="s">
        <v>25</v>
      </c>
      <c r="B20" s="33">
        <v>200</v>
      </c>
      <c r="C20" s="33">
        <v>100</v>
      </c>
      <c r="D20" s="35">
        <v>0</v>
      </c>
    </row>
    <row r="21" spans="1:4" x14ac:dyDescent="0.25">
      <c r="A21" s="2" t="s">
        <v>17</v>
      </c>
      <c r="B21" s="33">
        <v>1449</v>
      </c>
      <c r="C21" s="33">
        <v>2129.5</v>
      </c>
      <c r="D21" s="35">
        <v>65080</v>
      </c>
    </row>
    <row r="22" spans="1:4" x14ac:dyDescent="0.25">
      <c r="A22" s="1" t="s">
        <v>0</v>
      </c>
      <c r="B22" s="33">
        <v>16526</v>
      </c>
      <c r="C22" s="33">
        <v>19975.5</v>
      </c>
      <c r="D22" s="35">
        <v>6493862.0199999996</v>
      </c>
    </row>
    <row r="23" spans="1:4" x14ac:dyDescent="0.25">
      <c r="A23" s="2" t="s">
        <v>2</v>
      </c>
      <c r="B23" s="33">
        <v>11</v>
      </c>
      <c r="C23" s="33">
        <v>111</v>
      </c>
      <c r="D23" s="35">
        <v>187400</v>
      </c>
    </row>
    <row r="24" spans="1:4" x14ac:dyDescent="0.25">
      <c r="A24" s="2" t="s">
        <v>48</v>
      </c>
      <c r="B24" s="33">
        <v>67</v>
      </c>
      <c r="C24" s="33">
        <v>67</v>
      </c>
      <c r="D24" s="35">
        <v>52829.5</v>
      </c>
    </row>
    <row r="25" spans="1:4" x14ac:dyDescent="0.25">
      <c r="A25" s="2" t="s">
        <v>29</v>
      </c>
      <c r="B25" s="33">
        <v>1144</v>
      </c>
      <c r="C25" s="33">
        <v>1344</v>
      </c>
      <c r="D25" s="35">
        <v>228673.2</v>
      </c>
    </row>
    <row r="26" spans="1:4" x14ac:dyDescent="0.25">
      <c r="A26" s="2" t="s">
        <v>4</v>
      </c>
      <c r="B26" s="33">
        <v>4092</v>
      </c>
      <c r="C26" s="33">
        <v>4142</v>
      </c>
      <c r="D26" s="35">
        <v>1253448</v>
      </c>
    </row>
    <row r="27" spans="1:4" x14ac:dyDescent="0.25">
      <c r="A27" s="2" t="s">
        <v>22</v>
      </c>
      <c r="B27" s="33">
        <v>3</v>
      </c>
      <c r="C27" s="33">
        <v>53</v>
      </c>
      <c r="D27" s="35">
        <v>48750</v>
      </c>
    </row>
    <row r="28" spans="1:4" x14ac:dyDescent="0.25">
      <c r="A28" s="2" t="s">
        <v>8</v>
      </c>
      <c r="B28" s="33">
        <v>40</v>
      </c>
      <c r="C28" s="33">
        <v>184</v>
      </c>
      <c r="D28" s="35">
        <v>181104</v>
      </c>
    </row>
    <row r="29" spans="1:4" x14ac:dyDescent="0.25">
      <c r="A29" s="2" t="s">
        <v>28</v>
      </c>
      <c r="B29" s="33">
        <v>817</v>
      </c>
      <c r="C29" s="33">
        <v>3049</v>
      </c>
      <c r="D29" s="35">
        <v>1104687</v>
      </c>
    </row>
    <row r="30" spans="1:4" x14ac:dyDescent="0.25">
      <c r="A30" s="2" t="s">
        <v>27</v>
      </c>
      <c r="B30" s="33">
        <v>875</v>
      </c>
      <c r="C30" s="33">
        <v>925</v>
      </c>
      <c r="D30" s="35">
        <v>343061.67999999993</v>
      </c>
    </row>
    <row r="31" spans="1:4" x14ac:dyDescent="0.25">
      <c r="A31" s="2" t="s">
        <v>23</v>
      </c>
      <c r="B31" s="33">
        <v>250</v>
      </c>
      <c r="C31" s="33">
        <v>250</v>
      </c>
      <c r="D31" s="35">
        <v>34902.270000000004</v>
      </c>
    </row>
    <row r="32" spans="1:4" x14ac:dyDescent="0.25">
      <c r="A32" s="2" t="s">
        <v>20</v>
      </c>
      <c r="B32" s="33">
        <v>1806</v>
      </c>
      <c r="C32" s="33">
        <v>2351.3000000000002</v>
      </c>
      <c r="D32" s="35">
        <v>855716.56</v>
      </c>
    </row>
    <row r="33" spans="1:4" x14ac:dyDescent="0.25">
      <c r="A33" s="2" t="s">
        <v>26</v>
      </c>
      <c r="B33" s="33">
        <v>525</v>
      </c>
      <c r="C33" s="33">
        <v>52.5</v>
      </c>
      <c r="D33" s="35">
        <v>103643.25</v>
      </c>
    </row>
    <row r="34" spans="1:4" x14ac:dyDescent="0.25">
      <c r="A34" s="2" t="s">
        <v>9</v>
      </c>
      <c r="B34" s="33">
        <v>1220</v>
      </c>
      <c r="C34" s="33">
        <v>1143</v>
      </c>
      <c r="D34" s="35">
        <v>305729.34999999998</v>
      </c>
    </row>
    <row r="35" spans="1:4" x14ac:dyDescent="0.25">
      <c r="A35" s="2" t="s">
        <v>49</v>
      </c>
      <c r="B35" s="33">
        <v>746</v>
      </c>
      <c r="C35" s="33">
        <v>1334</v>
      </c>
      <c r="D35" s="35">
        <v>496388.92</v>
      </c>
    </row>
    <row r="36" spans="1:4" x14ac:dyDescent="0.25">
      <c r="A36" s="2" t="s">
        <v>25</v>
      </c>
      <c r="B36" s="33">
        <v>4249</v>
      </c>
      <c r="C36" s="33">
        <v>3194.7</v>
      </c>
      <c r="D36" s="35">
        <v>839285.79</v>
      </c>
    </row>
    <row r="37" spans="1:4" x14ac:dyDescent="0.25">
      <c r="A37" s="2" t="s">
        <v>17</v>
      </c>
      <c r="B37" s="33">
        <v>681</v>
      </c>
      <c r="C37" s="33">
        <v>1775</v>
      </c>
      <c r="D37" s="35">
        <v>458242.50000000006</v>
      </c>
    </row>
    <row r="38" spans="1:4" x14ac:dyDescent="0.25">
      <c r="A38" s="1" t="s">
        <v>1</v>
      </c>
      <c r="B38" s="33">
        <v>13286</v>
      </c>
      <c r="C38" s="33">
        <v>13286</v>
      </c>
      <c r="D38" s="35">
        <v>29762670</v>
      </c>
    </row>
    <row r="39" spans="1:4" x14ac:dyDescent="0.25">
      <c r="A39" s="2" t="s">
        <v>48</v>
      </c>
      <c r="B39" s="33">
        <v>67</v>
      </c>
      <c r="C39" s="33">
        <v>67</v>
      </c>
      <c r="D39" s="35">
        <v>27135</v>
      </c>
    </row>
    <row r="40" spans="1:4" x14ac:dyDescent="0.25">
      <c r="A40" s="2" t="s">
        <v>29</v>
      </c>
      <c r="B40" s="33">
        <v>3196</v>
      </c>
      <c r="C40" s="33">
        <v>3196</v>
      </c>
      <c r="D40" s="35">
        <v>8143408</v>
      </c>
    </row>
    <row r="41" spans="1:4" x14ac:dyDescent="0.25">
      <c r="A41" s="2" t="s">
        <v>7</v>
      </c>
      <c r="B41" s="33">
        <v>30</v>
      </c>
      <c r="C41" s="33">
        <v>30</v>
      </c>
      <c r="D41" s="35">
        <v>49050</v>
      </c>
    </row>
    <row r="42" spans="1:4" x14ac:dyDescent="0.25">
      <c r="A42" s="2" t="s">
        <v>4</v>
      </c>
      <c r="B42" s="33">
        <v>3574</v>
      </c>
      <c r="C42" s="33">
        <v>3574</v>
      </c>
      <c r="D42" s="35">
        <v>9106552</v>
      </c>
    </row>
    <row r="43" spans="1:4" x14ac:dyDescent="0.25">
      <c r="A43" s="2" t="s">
        <v>8</v>
      </c>
      <c r="B43" s="33">
        <v>94</v>
      </c>
      <c r="C43" s="33">
        <v>94</v>
      </c>
      <c r="D43" s="35">
        <v>153690</v>
      </c>
    </row>
    <row r="44" spans="1:4" x14ac:dyDescent="0.25">
      <c r="A44" s="2" t="s">
        <v>28</v>
      </c>
      <c r="B44" s="33">
        <v>591</v>
      </c>
      <c r="C44" s="33">
        <v>591</v>
      </c>
      <c r="D44" s="35">
        <v>850665</v>
      </c>
    </row>
    <row r="45" spans="1:4" x14ac:dyDescent="0.25">
      <c r="A45" s="2" t="s">
        <v>27</v>
      </c>
      <c r="B45" s="33">
        <v>2000</v>
      </c>
      <c r="C45" s="33">
        <v>2000</v>
      </c>
      <c r="D45" s="35">
        <v>5824000</v>
      </c>
    </row>
    <row r="46" spans="1:4" x14ac:dyDescent="0.25">
      <c r="A46" s="2" t="s">
        <v>23</v>
      </c>
      <c r="B46" s="33">
        <v>950</v>
      </c>
      <c r="C46" s="33">
        <v>950</v>
      </c>
      <c r="D46" s="35">
        <v>1307250</v>
      </c>
    </row>
    <row r="47" spans="1:4" x14ac:dyDescent="0.25">
      <c r="A47" s="2" t="s">
        <v>20</v>
      </c>
      <c r="B47" s="33">
        <v>1078</v>
      </c>
      <c r="C47" s="33">
        <v>1078</v>
      </c>
      <c r="D47" s="35">
        <v>1530060</v>
      </c>
    </row>
    <row r="48" spans="1:4" x14ac:dyDescent="0.25">
      <c r="A48" s="2" t="s">
        <v>9</v>
      </c>
      <c r="B48" s="33">
        <v>150</v>
      </c>
      <c r="C48" s="33">
        <v>150</v>
      </c>
      <c r="D48" s="35">
        <v>245250</v>
      </c>
    </row>
    <row r="49" spans="1:4" x14ac:dyDescent="0.25">
      <c r="A49" s="2" t="s">
        <v>49</v>
      </c>
      <c r="B49" s="33">
        <v>794</v>
      </c>
      <c r="C49" s="33">
        <v>794</v>
      </c>
      <c r="D49" s="35">
        <v>1298190</v>
      </c>
    </row>
    <row r="50" spans="1:4" x14ac:dyDescent="0.25">
      <c r="A50" s="2" t="s">
        <v>25</v>
      </c>
      <c r="B50" s="33">
        <v>430</v>
      </c>
      <c r="C50" s="33">
        <v>430</v>
      </c>
      <c r="D50" s="35">
        <v>703050</v>
      </c>
    </row>
    <row r="51" spans="1:4" x14ac:dyDescent="0.25">
      <c r="A51" s="2" t="s">
        <v>17</v>
      </c>
      <c r="B51" s="33">
        <v>332</v>
      </c>
      <c r="C51" s="33">
        <v>332</v>
      </c>
      <c r="D51" s="35">
        <v>524370</v>
      </c>
    </row>
    <row r="52" spans="1:4" x14ac:dyDescent="0.25">
      <c r="A52" s="1" t="s">
        <v>16</v>
      </c>
      <c r="B52" s="33">
        <v>56247</v>
      </c>
      <c r="C52" s="33">
        <v>72216.5</v>
      </c>
      <c r="D52" s="35">
        <v>43420820.870000005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5AEC-A32A-40C8-BC4B-51B38E8DE7A8}">
  <sheetPr>
    <tabColor theme="1"/>
    <outlinePr summaryBelow="0" summaryRight="0"/>
    <pageSetUpPr fitToPage="1"/>
  </sheetPr>
  <dimension ref="A1:T342"/>
  <sheetViews>
    <sheetView showGridLines="0" tabSelected="1" view="pageBreakPreview" zoomScale="60" zoomScaleNormal="80" workbookViewId="0">
      <pane ySplit="7" topLeftCell="A8" activePane="bottomLeft" state="frozen"/>
      <selection activeCell="C92" sqref="C92"/>
      <selection pane="bottomLeft" activeCell="F16" sqref="F16"/>
    </sheetView>
  </sheetViews>
  <sheetFormatPr baseColWidth="10" defaultColWidth="11.42578125" defaultRowHeight="17.25" outlineLevelCol="1" x14ac:dyDescent="0.25"/>
  <cols>
    <col min="1" max="1" width="1.28515625" style="23" bestFit="1" customWidth="1"/>
    <col min="2" max="2" width="10.28515625" style="3" bestFit="1" customWidth="1"/>
    <col min="3" max="3" width="17.28515625" style="8" bestFit="1" customWidth="1"/>
    <col min="4" max="4" width="11.5703125" style="8" bestFit="1" customWidth="1"/>
    <col min="5" max="5" width="19.85546875" style="8" customWidth="1"/>
    <col min="6" max="6" width="26.85546875" style="3" bestFit="1" customWidth="1"/>
    <col min="7" max="7" width="40.28515625" style="3" customWidth="1"/>
    <col min="8" max="8" width="37.85546875" style="3" customWidth="1"/>
    <col min="9" max="9" width="38.42578125" style="3" customWidth="1"/>
    <col min="10" max="10" width="19.28515625" style="3" customWidth="1"/>
    <col min="11" max="11" width="20.7109375" style="3" customWidth="1"/>
    <col min="12" max="12" width="27.42578125" style="3" customWidth="1"/>
    <col min="13" max="13" width="28.5703125" style="7" customWidth="1" outlineLevel="1"/>
    <col min="14" max="14" width="18.5703125" style="7" customWidth="1" outlineLevel="1" collapsed="1"/>
    <col min="15" max="15" width="17.28515625" style="6" customWidth="1" outlineLevel="1"/>
    <col min="16" max="16" width="16.85546875" style="5" customWidth="1" outlineLevel="1"/>
    <col min="17" max="17" width="22.42578125" style="4" customWidth="1" outlineLevel="1"/>
    <col min="18" max="18" width="19.140625" style="3" customWidth="1" outlineLevel="1"/>
    <col min="19" max="19" width="23.7109375" style="3" customWidth="1" outlineLevel="1"/>
    <col min="20" max="20" width="23.7109375" style="22" customWidth="1" outlineLevel="1"/>
    <col min="21" max="16384" width="11.42578125" style="23"/>
  </cols>
  <sheetData>
    <row r="1" spans="2:20" ht="21.75" customHeight="1" x14ac:dyDescent="0.25">
      <c r="D1" s="41" t="s">
        <v>1016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23"/>
      <c r="T1" s="23"/>
    </row>
    <row r="2" spans="2:20" ht="21.75" customHeight="1" x14ac:dyDescent="0.25">
      <c r="C2" s="21"/>
      <c r="D2" s="42" t="s">
        <v>1017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3"/>
      <c r="T2" s="23"/>
    </row>
    <row r="3" spans="2:20" ht="21.75" customHeight="1" x14ac:dyDescent="0.25">
      <c r="C3" s="21"/>
      <c r="D3" s="42" t="s">
        <v>1018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3"/>
      <c r="T3" s="23"/>
    </row>
    <row r="4" spans="2:20" ht="21.75" customHeight="1" x14ac:dyDescent="0.25">
      <c r="C4" s="20"/>
      <c r="D4" s="41" t="s">
        <v>1019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3"/>
      <c r="T4" s="23"/>
    </row>
    <row r="5" spans="2:20" ht="21.75" customHeight="1" x14ac:dyDescent="0.25">
      <c r="C5" s="14"/>
      <c r="D5" s="41" t="s">
        <v>1022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23"/>
      <c r="T5" s="23"/>
    </row>
    <row r="6" spans="2:20" ht="16.5" customHeight="1" x14ac:dyDescent="0.25">
      <c r="B6" s="43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23"/>
      <c r="T6" s="23"/>
    </row>
    <row r="7" spans="2:20" s="14" customFormat="1" ht="45.75" customHeight="1" x14ac:dyDescent="0.25">
      <c r="B7" s="16" t="s">
        <v>41</v>
      </c>
      <c r="C7" s="19" t="s">
        <v>40</v>
      </c>
      <c r="D7" s="19" t="s">
        <v>47</v>
      </c>
      <c r="E7" s="16" t="s">
        <v>15</v>
      </c>
      <c r="F7" s="16" t="s">
        <v>14</v>
      </c>
      <c r="G7" s="16" t="s">
        <v>13</v>
      </c>
      <c r="H7" s="16" t="s">
        <v>39</v>
      </c>
      <c r="I7" s="16" t="s">
        <v>12</v>
      </c>
      <c r="J7" s="16" t="s">
        <v>38</v>
      </c>
      <c r="K7" s="16" t="s">
        <v>37</v>
      </c>
      <c r="L7" s="16" t="s">
        <v>36</v>
      </c>
      <c r="M7" s="16" t="s">
        <v>35</v>
      </c>
      <c r="N7" s="15" t="s">
        <v>34</v>
      </c>
      <c r="O7" s="18" t="s">
        <v>33</v>
      </c>
      <c r="P7" s="17" t="s">
        <v>32</v>
      </c>
      <c r="Q7" s="16" t="s">
        <v>31</v>
      </c>
      <c r="R7" s="16" t="s">
        <v>11</v>
      </c>
      <c r="S7" s="15" t="s">
        <v>46</v>
      </c>
      <c r="T7" s="15" t="s">
        <v>45</v>
      </c>
    </row>
    <row r="8" spans="2:20" s="26" customFormat="1" ht="34.5" x14ac:dyDescent="0.25">
      <c r="B8" s="13">
        <v>1</v>
      </c>
      <c r="C8" s="12">
        <v>45931</v>
      </c>
      <c r="D8" s="34">
        <v>2025</v>
      </c>
      <c r="E8" s="25" t="s">
        <v>8</v>
      </c>
      <c r="F8" s="25" t="s">
        <v>186</v>
      </c>
      <c r="G8" s="25" t="s">
        <v>1015</v>
      </c>
      <c r="H8" s="25" t="s">
        <v>1014</v>
      </c>
      <c r="I8" s="25" t="s">
        <v>21</v>
      </c>
      <c r="J8" s="25" t="s">
        <v>1013</v>
      </c>
      <c r="K8" s="25" t="s">
        <v>943</v>
      </c>
      <c r="L8" s="25" t="s">
        <v>61</v>
      </c>
      <c r="M8" s="25" t="s">
        <v>10</v>
      </c>
      <c r="N8" s="30">
        <v>300</v>
      </c>
      <c r="O8" s="32">
        <v>0</v>
      </c>
      <c r="P8" s="31">
        <f t="shared" ref="P8:P71" si="0">+N8*O8</f>
        <v>0</v>
      </c>
      <c r="Q8" s="25" t="s">
        <v>146</v>
      </c>
      <c r="R8" s="25" t="s">
        <v>5</v>
      </c>
      <c r="S8" s="30">
        <f>N8/2</f>
        <v>150</v>
      </c>
      <c r="T8" s="30">
        <v>0</v>
      </c>
    </row>
    <row r="9" spans="2:20" s="26" customFormat="1" ht="34.5" x14ac:dyDescent="0.25">
      <c r="B9" s="13">
        <f>+B8+1</f>
        <v>2</v>
      </c>
      <c r="C9" s="12">
        <v>45931</v>
      </c>
      <c r="D9" s="34">
        <v>2025</v>
      </c>
      <c r="E9" s="25" t="s">
        <v>8</v>
      </c>
      <c r="F9" s="25" t="s">
        <v>186</v>
      </c>
      <c r="G9" s="25" t="s">
        <v>1012</v>
      </c>
      <c r="H9" s="25" t="s">
        <v>1011</v>
      </c>
      <c r="I9" s="25" t="s">
        <v>21</v>
      </c>
      <c r="J9" s="25" t="s">
        <v>1010</v>
      </c>
      <c r="K9" s="25" t="s">
        <v>939</v>
      </c>
      <c r="L9" s="25" t="s">
        <v>61</v>
      </c>
      <c r="M9" s="25" t="s">
        <v>10</v>
      </c>
      <c r="N9" s="30">
        <v>300</v>
      </c>
      <c r="O9" s="32">
        <v>0</v>
      </c>
      <c r="P9" s="31">
        <f t="shared" si="0"/>
        <v>0</v>
      </c>
      <c r="Q9" s="25" t="s">
        <v>146</v>
      </c>
      <c r="R9" s="25" t="s">
        <v>5</v>
      </c>
      <c r="S9" s="30">
        <f>N9/2</f>
        <v>150</v>
      </c>
      <c r="T9" s="30">
        <v>0</v>
      </c>
    </row>
    <row r="10" spans="2:20" ht="34.5" customHeight="1" x14ac:dyDescent="0.25">
      <c r="B10" s="13">
        <f t="shared" ref="B10:B73" si="1">+B9+1</f>
        <v>3</v>
      </c>
      <c r="C10" s="12">
        <v>45932</v>
      </c>
      <c r="D10" s="24">
        <v>2025</v>
      </c>
      <c r="E10" s="25" t="s">
        <v>29</v>
      </c>
      <c r="F10" s="25" t="s">
        <v>59</v>
      </c>
      <c r="G10" s="25" t="s">
        <v>59</v>
      </c>
      <c r="H10" s="25" t="s">
        <v>177</v>
      </c>
      <c r="I10" s="25" t="s">
        <v>3</v>
      </c>
      <c r="J10" s="25" t="s">
        <v>176</v>
      </c>
      <c r="K10" s="25" t="s">
        <v>221</v>
      </c>
      <c r="L10" s="25" t="s">
        <v>215</v>
      </c>
      <c r="M10" s="25" t="s">
        <v>214</v>
      </c>
      <c r="N10" s="9">
        <v>4</v>
      </c>
      <c r="O10" s="11">
        <v>16250</v>
      </c>
      <c r="P10" s="10">
        <f t="shared" si="0"/>
        <v>65000</v>
      </c>
      <c r="Q10" s="25" t="s">
        <v>213</v>
      </c>
      <c r="R10" s="25" t="s">
        <v>0</v>
      </c>
      <c r="S10" s="9">
        <f t="shared" ref="S10:S15" si="2">N10</f>
        <v>4</v>
      </c>
      <c r="T10" s="9">
        <v>50</v>
      </c>
    </row>
    <row r="11" spans="2:20" ht="34.5" customHeight="1" x14ac:dyDescent="0.25">
      <c r="B11" s="13">
        <f t="shared" si="1"/>
        <v>4</v>
      </c>
      <c r="C11" s="12">
        <v>45932</v>
      </c>
      <c r="D11" s="24">
        <v>2025</v>
      </c>
      <c r="E11" s="25" t="s">
        <v>2</v>
      </c>
      <c r="F11" s="25" t="s">
        <v>148</v>
      </c>
      <c r="G11" s="25" t="s">
        <v>148</v>
      </c>
      <c r="H11" s="25" t="s">
        <v>147</v>
      </c>
      <c r="I11" s="25" t="s">
        <v>3</v>
      </c>
      <c r="J11" s="25" t="s">
        <v>1009</v>
      </c>
      <c r="K11" s="25" t="s">
        <v>220</v>
      </c>
      <c r="L11" s="25" t="s">
        <v>215</v>
      </c>
      <c r="M11" s="25" t="s">
        <v>214</v>
      </c>
      <c r="N11" s="9">
        <v>5</v>
      </c>
      <c r="O11" s="11">
        <v>16250</v>
      </c>
      <c r="P11" s="10">
        <f t="shared" si="0"/>
        <v>81250</v>
      </c>
      <c r="Q11" s="25" t="s">
        <v>213</v>
      </c>
      <c r="R11" s="25" t="s">
        <v>0</v>
      </c>
      <c r="S11" s="9">
        <f t="shared" si="2"/>
        <v>5</v>
      </c>
      <c r="T11" s="9">
        <v>50</v>
      </c>
    </row>
    <row r="12" spans="2:20" ht="34.5" customHeight="1" x14ac:dyDescent="0.25">
      <c r="B12" s="13">
        <f t="shared" si="1"/>
        <v>5</v>
      </c>
      <c r="C12" s="12">
        <v>45932</v>
      </c>
      <c r="D12" s="24">
        <v>2025</v>
      </c>
      <c r="E12" s="25" t="s">
        <v>17</v>
      </c>
      <c r="F12" s="25" t="s">
        <v>883</v>
      </c>
      <c r="G12" s="25" t="s">
        <v>883</v>
      </c>
      <c r="H12" s="25" t="s">
        <v>973</v>
      </c>
      <c r="I12" s="25" t="s">
        <v>3</v>
      </c>
      <c r="J12" s="25" t="s">
        <v>972</v>
      </c>
      <c r="K12" s="25" t="s">
        <v>219</v>
      </c>
      <c r="L12" s="25" t="s">
        <v>215</v>
      </c>
      <c r="M12" s="25" t="s">
        <v>214</v>
      </c>
      <c r="N12" s="9">
        <v>3</v>
      </c>
      <c r="O12" s="11">
        <v>16250</v>
      </c>
      <c r="P12" s="10">
        <f t="shared" si="0"/>
        <v>48750</v>
      </c>
      <c r="Q12" s="25" t="s">
        <v>213</v>
      </c>
      <c r="R12" s="25" t="s">
        <v>0</v>
      </c>
      <c r="S12" s="9">
        <f t="shared" si="2"/>
        <v>3</v>
      </c>
      <c r="T12" s="9">
        <v>50</v>
      </c>
    </row>
    <row r="13" spans="2:20" ht="34.5" customHeight="1" x14ac:dyDescent="0.25">
      <c r="B13" s="13">
        <f t="shared" si="1"/>
        <v>6</v>
      </c>
      <c r="C13" s="12">
        <v>45932</v>
      </c>
      <c r="D13" s="24">
        <v>2025</v>
      </c>
      <c r="E13" s="25" t="s">
        <v>22</v>
      </c>
      <c r="F13" s="25" t="s">
        <v>164</v>
      </c>
      <c r="G13" s="25" t="s">
        <v>164</v>
      </c>
      <c r="H13" s="25" t="s">
        <v>1008</v>
      </c>
      <c r="I13" s="25" t="s">
        <v>3</v>
      </c>
      <c r="J13" s="25" t="s">
        <v>734</v>
      </c>
      <c r="K13" s="25" t="s">
        <v>218</v>
      </c>
      <c r="L13" s="25" t="s">
        <v>215</v>
      </c>
      <c r="M13" s="25" t="s">
        <v>214</v>
      </c>
      <c r="N13" s="9">
        <v>3</v>
      </c>
      <c r="O13" s="11">
        <v>16250</v>
      </c>
      <c r="P13" s="10">
        <f t="shared" si="0"/>
        <v>48750</v>
      </c>
      <c r="Q13" s="25" t="s">
        <v>213</v>
      </c>
      <c r="R13" s="25" t="s">
        <v>0</v>
      </c>
      <c r="S13" s="9">
        <f t="shared" si="2"/>
        <v>3</v>
      </c>
      <c r="T13" s="9">
        <v>50</v>
      </c>
    </row>
    <row r="14" spans="2:20" ht="34.5" customHeight="1" x14ac:dyDescent="0.25">
      <c r="B14" s="13">
        <f t="shared" si="1"/>
        <v>7</v>
      </c>
      <c r="C14" s="12">
        <v>45932</v>
      </c>
      <c r="D14" s="24">
        <v>2025</v>
      </c>
      <c r="E14" s="25" t="s">
        <v>29</v>
      </c>
      <c r="F14" s="25" t="s">
        <v>262</v>
      </c>
      <c r="G14" s="25" t="s">
        <v>262</v>
      </c>
      <c r="H14" s="25" t="s">
        <v>278</v>
      </c>
      <c r="I14" s="25" t="s">
        <v>3</v>
      </c>
      <c r="J14" s="25" t="s">
        <v>277</v>
      </c>
      <c r="K14" s="25" t="s">
        <v>217</v>
      </c>
      <c r="L14" s="25" t="s">
        <v>215</v>
      </c>
      <c r="M14" s="25" t="s">
        <v>214</v>
      </c>
      <c r="N14" s="9">
        <v>1</v>
      </c>
      <c r="O14" s="11">
        <v>16250</v>
      </c>
      <c r="P14" s="10">
        <f t="shared" si="0"/>
        <v>16250</v>
      </c>
      <c r="Q14" s="25" t="s">
        <v>213</v>
      </c>
      <c r="R14" s="25" t="s">
        <v>0</v>
      </c>
      <c r="S14" s="9">
        <f t="shared" si="2"/>
        <v>1</v>
      </c>
      <c r="T14" s="9">
        <v>50</v>
      </c>
    </row>
    <row r="15" spans="2:20" ht="34.5" customHeight="1" x14ac:dyDescent="0.25">
      <c r="B15" s="13">
        <f t="shared" si="1"/>
        <v>8</v>
      </c>
      <c r="C15" s="12">
        <v>45932</v>
      </c>
      <c r="D15" s="24">
        <v>2025</v>
      </c>
      <c r="E15" s="25" t="s">
        <v>25</v>
      </c>
      <c r="F15" s="25" t="s">
        <v>329</v>
      </c>
      <c r="G15" s="25" t="s">
        <v>329</v>
      </c>
      <c r="H15" s="25" t="s">
        <v>1007</v>
      </c>
      <c r="I15" s="25" t="s">
        <v>3</v>
      </c>
      <c r="J15" s="25" t="s">
        <v>327</v>
      </c>
      <c r="K15" s="25" t="s">
        <v>216</v>
      </c>
      <c r="L15" s="25" t="s">
        <v>215</v>
      </c>
      <c r="M15" s="25" t="s">
        <v>214</v>
      </c>
      <c r="N15" s="9">
        <v>2</v>
      </c>
      <c r="O15" s="11">
        <v>16250</v>
      </c>
      <c r="P15" s="10">
        <f t="shared" si="0"/>
        <v>32500</v>
      </c>
      <c r="Q15" s="25" t="s">
        <v>213</v>
      </c>
      <c r="R15" s="25" t="s">
        <v>0</v>
      </c>
      <c r="S15" s="9">
        <f t="shared" si="2"/>
        <v>2</v>
      </c>
      <c r="T15" s="9">
        <v>50</v>
      </c>
    </row>
    <row r="16" spans="2:20" s="26" customFormat="1" ht="34.5" x14ac:dyDescent="0.25">
      <c r="B16" s="13">
        <f t="shared" si="1"/>
        <v>9</v>
      </c>
      <c r="C16" s="12">
        <v>45932</v>
      </c>
      <c r="D16" s="34">
        <v>2025</v>
      </c>
      <c r="E16" s="25" t="s">
        <v>29</v>
      </c>
      <c r="F16" s="25" t="s">
        <v>198</v>
      </c>
      <c r="G16" s="25" t="s">
        <v>198</v>
      </c>
      <c r="H16" s="25" t="s">
        <v>1006</v>
      </c>
      <c r="I16" s="25" t="s">
        <v>3</v>
      </c>
      <c r="J16" s="25" t="s">
        <v>1005</v>
      </c>
      <c r="K16" s="25" t="s">
        <v>935</v>
      </c>
      <c r="L16" s="25" t="s">
        <v>61</v>
      </c>
      <c r="M16" s="25" t="s">
        <v>10</v>
      </c>
      <c r="N16" s="30">
        <v>2000</v>
      </c>
      <c r="O16" s="32">
        <v>0</v>
      </c>
      <c r="P16" s="31">
        <f t="shared" si="0"/>
        <v>0</v>
      </c>
      <c r="Q16" s="25" t="s">
        <v>146</v>
      </c>
      <c r="R16" s="25" t="s">
        <v>5</v>
      </c>
      <c r="S16" s="30">
        <f>N16/2</f>
        <v>1000</v>
      </c>
      <c r="T16" s="30">
        <v>0</v>
      </c>
    </row>
    <row r="17" spans="1:20" s="3" customFormat="1" ht="34.5" x14ac:dyDescent="0.25">
      <c r="B17" s="13">
        <f t="shared" si="1"/>
        <v>10</v>
      </c>
      <c r="C17" s="12">
        <v>45932</v>
      </c>
      <c r="D17" s="34">
        <v>2025</v>
      </c>
      <c r="E17" s="25" t="s">
        <v>29</v>
      </c>
      <c r="F17" s="25" t="s">
        <v>198</v>
      </c>
      <c r="G17" s="25" t="s">
        <v>198</v>
      </c>
      <c r="H17" s="25" t="s">
        <v>1006</v>
      </c>
      <c r="I17" s="25" t="s">
        <v>3</v>
      </c>
      <c r="J17" s="25" t="s">
        <v>1005</v>
      </c>
      <c r="K17" s="25" t="s">
        <v>934</v>
      </c>
      <c r="L17" s="25" t="s">
        <v>87</v>
      </c>
      <c r="M17" s="25" t="s">
        <v>85</v>
      </c>
      <c r="N17" s="9">
        <v>300</v>
      </c>
      <c r="O17" s="11">
        <v>248</v>
      </c>
      <c r="P17" s="10">
        <f t="shared" si="0"/>
        <v>74400</v>
      </c>
      <c r="Q17" s="25" t="s">
        <v>86</v>
      </c>
      <c r="R17" s="25" t="s">
        <v>5</v>
      </c>
      <c r="S17" s="9">
        <f t="shared" ref="S17:S23" si="3">N17</f>
        <v>300</v>
      </c>
      <c r="T17" s="9">
        <v>0</v>
      </c>
    </row>
    <row r="18" spans="1:20" s="27" customFormat="1" ht="34.5" customHeight="1" x14ac:dyDescent="0.25">
      <c r="B18" s="13">
        <f t="shared" si="1"/>
        <v>11</v>
      </c>
      <c r="C18" s="12">
        <v>45932</v>
      </c>
      <c r="D18" s="24">
        <v>2025</v>
      </c>
      <c r="E18" s="25" t="s">
        <v>29</v>
      </c>
      <c r="F18" s="25" t="s">
        <v>198</v>
      </c>
      <c r="G18" s="25" t="s">
        <v>198</v>
      </c>
      <c r="H18" s="25" t="s">
        <v>1006</v>
      </c>
      <c r="I18" s="25" t="s">
        <v>3</v>
      </c>
      <c r="J18" s="25" t="s">
        <v>1005</v>
      </c>
      <c r="K18" s="25" t="s">
        <v>212</v>
      </c>
      <c r="L18" s="25" t="s">
        <v>130</v>
      </c>
      <c r="M18" s="25" t="s">
        <v>85</v>
      </c>
      <c r="N18" s="30">
        <v>180</v>
      </c>
      <c r="O18" s="32">
        <v>111.36</v>
      </c>
      <c r="P18" s="31">
        <f t="shared" si="0"/>
        <v>20044.8</v>
      </c>
      <c r="Q18" s="25" t="s">
        <v>126</v>
      </c>
      <c r="R18" s="25" t="s">
        <v>0</v>
      </c>
      <c r="S18" s="30">
        <f t="shared" si="3"/>
        <v>180</v>
      </c>
      <c r="T18" s="30">
        <v>0</v>
      </c>
    </row>
    <row r="19" spans="1:20" x14ac:dyDescent="0.25">
      <c r="B19" s="13">
        <f t="shared" si="1"/>
        <v>12</v>
      </c>
      <c r="C19" s="12">
        <v>45932</v>
      </c>
      <c r="D19" s="24">
        <v>2025</v>
      </c>
      <c r="E19" s="25" t="s">
        <v>29</v>
      </c>
      <c r="F19" s="25" t="s">
        <v>198</v>
      </c>
      <c r="G19" s="25" t="s">
        <v>198</v>
      </c>
      <c r="H19" s="25" t="s">
        <v>1006</v>
      </c>
      <c r="I19" s="25" t="s">
        <v>3</v>
      </c>
      <c r="J19" s="25" t="s">
        <v>1005</v>
      </c>
      <c r="K19" s="25" t="s">
        <v>212</v>
      </c>
      <c r="L19" s="25" t="s">
        <v>160</v>
      </c>
      <c r="M19" s="25" t="s">
        <v>85</v>
      </c>
      <c r="N19" s="30">
        <v>180</v>
      </c>
      <c r="O19" s="32">
        <v>135.19</v>
      </c>
      <c r="P19" s="31">
        <f t="shared" si="0"/>
        <v>24334.2</v>
      </c>
      <c r="Q19" s="25" t="s">
        <v>126</v>
      </c>
      <c r="R19" s="25" t="s">
        <v>0</v>
      </c>
      <c r="S19" s="30">
        <f t="shared" si="3"/>
        <v>180</v>
      </c>
      <c r="T19" s="30">
        <v>0</v>
      </c>
    </row>
    <row r="20" spans="1:20" x14ac:dyDescent="0.25">
      <c r="B20" s="13">
        <f t="shared" si="1"/>
        <v>13</v>
      </c>
      <c r="C20" s="12">
        <v>45932</v>
      </c>
      <c r="D20" s="24">
        <v>2025</v>
      </c>
      <c r="E20" s="25" t="s">
        <v>29</v>
      </c>
      <c r="F20" s="25" t="s">
        <v>198</v>
      </c>
      <c r="G20" s="25" t="s">
        <v>198</v>
      </c>
      <c r="H20" s="25" t="s">
        <v>1006</v>
      </c>
      <c r="I20" s="25" t="s">
        <v>3</v>
      </c>
      <c r="J20" s="25" t="s">
        <v>1005</v>
      </c>
      <c r="K20" s="25" t="s">
        <v>212</v>
      </c>
      <c r="L20" s="25" t="s">
        <v>129</v>
      </c>
      <c r="M20" s="25" t="s">
        <v>85</v>
      </c>
      <c r="N20" s="30">
        <v>180</v>
      </c>
      <c r="O20" s="32">
        <v>41.03</v>
      </c>
      <c r="P20" s="31">
        <f t="shared" si="0"/>
        <v>7385.4000000000005</v>
      </c>
      <c r="Q20" s="25" t="s">
        <v>126</v>
      </c>
      <c r="R20" s="25" t="s">
        <v>0</v>
      </c>
      <c r="S20" s="30">
        <f t="shared" si="3"/>
        <v>180</v>
      </c>
      <c r="T20" s="30">
        <v>0</v>
      </c>
    </row>
    <row r="21" spans="1:20" x14ac:dyDescent="0.25">
      <c r="B21" s="13">
        <f t="shared" si="1"/>
        <v>14</v>
      </c>
      <c r="C21" s="12">
        <v>45932</v>
      </c>
      <c r="D21" s="24">
        <v>2025</v>
      </c>
      <c r="E21" s="25" t="s">
        <v>29</v>
      </c>
      <c r="F21" s="25" t="s">
        <v>198</v>
      </c>
      <c r="G21" s="25" t="s">
        <v>198</v>
      </c>
      <c r="H21" s="25" t="s">
        <v>1006</v>
      </c>
      <c r="I21" s="25" t="s">
        <v>3</v>
      </c>
      <c r="J21" s="25" t="s">
        <v>1005</v>
      </c>
      <c r="K21" s="25" t="s">
        <v>212</v>
      </c>
      <c r="L21" s="25" t="s">
        <v>128</v>
      </c>
      <c r="M21" s="25" t="s">
        <v>85</v>
      </c>
      <c r="N21" s="30">
        <v>180</v>
      </c>
      <c r="O21" s="32">
        <v>64.72</v>
      </c>
      <c r="P21" s="31">
        <f t="shared" si="0"/>
        <v>11649.6</v>
      </c>
      <c r="Q21" s="25" t="s">
        <v>126</v>
      </c>
      <c r="R21" s="25" t="s">
        <v>0</v>
      </c>
      <c r="S21" s="30">
        <f t="shared" si="3"/>
        <v>180</v>
      </c>
      <c r="T21" s="30">
        <v>0</v>
      </c>
    </row>
    <row r="22" spans="1:20" x14ac:dyDescent="0.25">
      <c r="B22" s="13">
        <f t="shared" si="1"/>
        <v>15</v>
      </c>
      <c r="C22" s="12">
        <v>45932</v>
      </c>
      <c r="D22" s="24">
        <v>2025</v>
      </c>
      <c r="E22" s="25" t="s">
        <v>29</v>
      </c>
      <c r="F22" s="25" t="s">
        <v>198</v>
      </c>
      <c r="G22" s="25" t="s">
        <v>198</v>
      </c>
      <c r="H22" s="25" t="s">
        <v>1006</v>
      </c>
      <c r="I22" s="25" t="s">
        <v>3</v>
      </c>
      <c r="J22" s="25" t="s">
        <v>1005</v>
      </c>
      <c r="K22" s="25" t="s">
        <v>212</v>
      </c>
      <c r="L22" s="25" t="s">
        <v>153</v>
      </c>
      <c r="M22" s="25" t="s">
        <v>85</v>
      </c>
      <c r="N22" s="30">
        <v>180</v>
      </c>
      <c r="O22" s="32">
        <v>67.540000000000006</v>
      </c>
      <c r="P22" s="31">
        <f t="shared" si="0"/>
        <v>12157.2</v>
      </c>
      <c r="Q22" s="25" t="s">
        <v>126</v>
      </c>
      <c r="R22" s="25" t="s">
        <v>0</v>
      </c>
      <c r="S22" s="30">
        <f t="shared" si="3"/>
        <v>180</v>
      </c>
      <c r="T22" s="30">
        <v>0</v>
      </c>
    </row>
    <row r="23" spans="1:20" x14ac:dyDescent="0.25">
      <c r="B23" s="13">
        <f t="shared" si="1"/>
        <v>16</v>
      </c>
      <c r="C23" s="12">
        <v>45932</v>
      </c>
      <c r="D23" s="24">
        <v>2025</v>
      </c>
      <c r="E23" s="25" t="s">
        <v>29</v>
      </c>
      <c r="F23" s="25" t="s">
        <v>198</v>
      </c>
      <c r="G23" s="25" t="s">
        <v>198</v>
      </c>
      <c r="H23" s="25" t="s">
        <v>1006</v>
      </c>
      <c r="I23" s="25" t="s">
        <v>3</v>
      </c>
      <c r="J23" s="25" t="s">
        <v>1005</v>
      </c>
      <c r="K23" s="25" t="s">
        <v>212</v>
      </c>
      <c r="L23" s="25" t="s">
        <v>127</v>
      </c>
      <c r="M23" s="25" t="s">
        <v>85</v>
      </c>
      <c r="N23" s="30">
        <v>180</v>
      </c>
      <c r="O23" s="11">
        <v>95.7</v>
      </c>
      <c r="P23" s="10">
        <f t="shared" si="0"/>
        <v>17226</v>
      </c>
      <c r="Q23" s="25" t="s">
        <v>126</v>
      </c>
      <c r="R23" s="25" t="s">
        <v>0</v>
      </c>
      <c r="S23" s="9">
        <f t="shared" si="3"/>
        <v>180</v>
      </c>
      <c r="T23" s="9">
        <v>0</v>
      </c>
    </row>
    <row r="24" spans="1:20" s="26" customFormat="1" ht="34.5" x14ac:dyDescent="0.25">
      <c r="B24" s="13">
        <f t="shared" si="1"/>
        <v>17</v>
      </c>
      <c r="C24" s="12">
        <v>45936</v>
      </c>
      <c r="D24" s="34">
        <v>2025</v>
      </c>
      <c r="E24" s="25" t="s">
        <v>17</v>
      </c>
      <c r="F24" s="25" t="s">
        <v>883</v>
      </c>
      <c r="G24" s="25" t="s">
        <v>1004</v>
      </c>
      <c r="H24" s="25" t="s">
        <v>1003</v>
      </c>
      <c r="I24" s="25" t="s">
        <v>21</v>
      </c>
      <c r="J24" s="25" t="s">
        <v>1002</v>
      </c>
      <c r="K24" s="25" t="s">
        <v>930</v>
      </c>
      <c r="L24" s="25" t="s">
        <v>61</v>
      </c>
      <c r="M24" s="25" t="s">
        <v>10</v>
      </c>
      <c r="N24" s="30">
        <v>100</v>
      </c>
      <c r="O24" s="32">
        <v>0</v>
      </c>
      <c r="P24" s="31">
        <f t="shared" si="0"/>
        <v>0</v>
      </c>
      <c r="Q24" s="25" t="s">
        <v>146</v>
      </c>
      <c r="R24" s="25" t="s">
        <v>5</v>
      </c>
      <c r="S24" s="30">
        <f>N24/2</f>
        <v>50</v>
      </c>
      <c r="T24" s="30">
        <v>0</v>
      </c>
    </row>
    <row r="25" spans="1:20" s="26" customFormat="1" ht="34.5" x14ac:dyDescent="0.25">
      <c r="B25" s="13">
        <f t="shared" si="1"/>
        <v>18</v>
      </c>
      <c r="C25" s="12">
        <v>45936</v>
      </c>
      <c r="D25" s="34">
        <v>2025</v>
      </c>
      <c r="E25" s="25" t="s">
        <v>17</v>
      </c>
      <c r="F25" s="25" t="s">
        <v>883</v>
      </c>
      <c r="G25" s="25" t="s">
        <v>1001</v>
      </c>
      <c r="H25" s="25" t="s">
        <v>1000</v>
      </c>
      <c r="I25" s="25" t="s">
        <v>21</v>
      </c>
      <c r="J25" s="25" t="s">
        <v>999</v>
      </c>
      <c r="K25" s="25" t="s">
        <v>855</v>
      </c>
      <c r="L25" s="25" t="s">
        <v>61</v>
      </c>
      <c r="M25" s="25" t="s">
        <v>10</v>
      </c>
      <c r="N25" s="30">
        <v>100</v>
      </c>
      <c r="O25" s="32">
        <v>0</v>
      </c>
      <c r="P25" s="31">
        <f t="shared" si="0"/>
        <v>0</v>
      </c>
      <c r="Q25" s="25" t="s">
        <v>146</v>
      </c>
      <c r="R25" s="25" t="s">
        <v>5</v>
      </c>
      <c r="S25" s="30">
        <f>N25/2</f>
        <v>50</v>
      </c>
      <c r="T25" s="30">
        <v>0</v>
      </c>
    </row>
    <row r="26" spans="1:20" s="27" customFormat="1" ht="34.5" customHeight="1" x14ac:dyDescent="0.25">
      <c r="B26" s="13">
        <f t="shared" si="1"/>
        <v>19</v>
      </c>
      <c r="C26" s="12">
        <v>45936</v>
      </c>
      <c r="D26" s="34">
        <v>2025</v>
      </c>
      <c r="E26" s="25" t="s">
        <v>20</v>
      </c>
      <c r="F26" s="25" t="s">
        <v>187</v>
      </c>
      <c r="G26" s="25" t="s">
        <v>187</v>
      </c>
      <c r="H26" s="25" t="s">
        <v>998</v>
      </c>
      <c r="I26" s="25" t="s">
        <v>3</v>
      </c>
      <c r="J26" s="25" t="s">
        <v>997</v>
      </c>
      <c r="K26" s="25" t="s">
        <v>854</v>
      </c>
      <c r="L26" s="25" t="s">
        <v>92</v>
      </c>
      <c r="M26" s="25" t="s">
        <v>93</v>
      </c>
      <c r="N26" s="9">
        <v>983</v>
      </c>
      <c r="O26" s="11">
        <v>1270</v>
      </c>
      <c r="P26" s="10">
        <f t="shared" si="0"/>
        <v>1248410</v>
      </c>
      <c r="Q26" s="25" t="s">
        <v>142</v>
      </c>
      <c r="R26" s="25" t="s">
        <v>5</v>
      </c>
      <c r="S26" s="9">
        <f>+N26*5</f>
        <v>4915</v>
      </c>
      <c r="T26" s="9">
        <v>0</v>
      </c>
    </row>
    <row r="27" spans="1:20" ht="34.5" customHeight="1" x14ac:dyDescent="0.25">
      <c r="A27" s="27"/>
      <c r="B27" s="13">
        <f t="shared" si="1"/>
        <v>20</v>
      </c>
      <c r="C27" s="12">
        <v>45936</v>
      </c>
      <c r="D27" s="34">
        <v>2025</v>
      </c>
      <c r="E27" s="25" t="s">
        <v>20</v>
      </c>
      <c r="F27" s="25" t="s">
        <v>187</v>
      </c>
      <c r="G27" s="25" t="s">
        <v>187</v>
      </c>
      <c r="H27" s="25" t="s">
        <v>998</v>
      </c>
      <c r="I27" s="25" t="s">
        <v>3</v>
      </c>
      <c r="J27" s="25" t="s">
        <v>997</v>
      </c>
      <c r="K27" s="25" t="s">
        <v>853</v>
      </c>
      <c r="L27" s="25" t="s">
        <v>311</v>
      </c>
      <c r="M27" s="25" t="s">
        <v>131</v>
      </c>
      <c r="N27" s="9">
        <v>998</v>
      </c>
      <c r="O27" s="11">
        <v>176.7</v>
      </c>
      <c r="P27" s="10">
        <f t="shared" si="0"/>
        <v>176346.59999999998</v>
      </c>
      <c r="Q27" s="25" t="s">
        <v>310</v>
      </c>
      <c r="R27" s="25" t="s">
        <v>5</v>
      </c>
      <c r="S27" s="9">
        <f>N27</f>
        <v>998</v>
      </c>
      <c r="T27" s="9">
        <v>0</v>
      </c>
    </row>
    <row r="28" spans="1:20" s="26" customFormat="1" ht="34.5" x14ac:dyDescent="0.25">
      <c r="B28" s="13">
        <f t="shared" si="1"/>
        <v>21</v>
      </c>
      <c r="C28" s="12">
        <v>45936</v>
      </c>
      <c r="D28" s="34">
        <v>2025</v>
      </c>
      <c r="E28" s="25" t="s">
        <v>8</v>
      </c>
      <c r="F28" s="25" t="s">
        <v>186</v>
      </c>
      <c r="G28" s="25" t="s">
        <v>996</v>
      </c>
      <c r="H28" s="25" t="s">
        <v>995</v>
      </c>
      <c r="I28" s="25" t="s">
        <v>21</v>
      </c>
      <c r="J28" s="25" t="s">
        <v>994</v>
      </c>
      <c r="K28" s="25" t="s">
        <v>852</v>
      </c>
      <c r="L28" s="25" t="s">
        <v>61</v>
      </c>
      <c r="M28" s="25" t="s">
        <v>10</v>
      </c>
      <c r="N28" s="30">
        <v>275</v>
      </c>
      <c r="O28" s="32">
        <v>0</v>
      </c>
      <c r="P28" s="31">
        <f t="shared" si="0"/>
        <v>0</v>
      </c>
      <c r="Q28" s="25" t="s">
        <v>146</v>
      </c>
      <c r="R28" s="25" t="s">
        <v>5</v>
      </c>
      <c r="S28" s="30">
        <f t="shared" ref="S28:S35" si="4">N28/2</f>
        <v>137.5</v>
      </c>
      <c r="T28" s="30">
        <v>0</v>
      </c>
    </row>
    <row r="29" spans="1:20" s="26" customFormat="1" ht="34.5" x14ac:dyDescent="0.25">
      <c r="B29" s="13">
        <f t="shared" si="1"/>
        <v>22</v>
      </c>
      <c r="C29" s="12">
        <v>45936</v>
      </c>
      <c r="D29" s="34">
        <v>2025</v>
      </c>
      <c r="E29" s="25" t="s">
        <v>4</v>
      </c>
      <c r="F29" s="25" t="s">
        <v>50</v>
      </c>
      <c r="G29" s="25" t="s">
        <v>50</v>
      </c>
      <c r="H29" s="25" t="s">
        <v>210</v>
      </c>
      <c r="I29" s="25" t="s">
        <v>3</v>
      </c>
      <c r="J29" s="25" t="s">
        <v>200</v>
      </c>
      <c r="K29" s="25" t="s">
        <v>849</v>
      </c>
      <c r="L29" s="25" t="s">
        <v>61</v>
      </c>
      <c r="M29" s="25" t="s">
        <v>10</v>
      </c>
      <c r="N29" s="30">
        <v>1000</v>
      </c>
      <c r="O29" s="32">
        <v>0</v>
      </c>
      <c r="P29" s="31">
        <f t="shared" si="0"/>
        <v>0</v>
      </c>
      <c r="Q29" s="25" t="s">
        <v>146</v>
      </c>
      <c r="R29" s="25" t="s">
        <v>5</v>
      </c>
      <c r="S29" s="30">
        <f t="shared" si="4"/>
        <v>500</v>
      </c>
      <c r="T29" s="30">
        <v>0</v>
      </c>
    </row>
    <row r="30" spans="1:20" s="26" customFormat="1" ht="34.5" x14ac:dyDescent="0.25">
      <c r="B30" s="13">
        <f t="shared" si="1"/>
        <v>23</v>
      </c>
      <c r="C30" s="12">
        <v>45936</v>
      </c>
      <c r="D30" s="34">
        <v>2025</v>
      </c>
      <c r="E30" s="25" t="s">
        <v>8</v>
      </c>
      <c r="F30" s="25" t="s">
        <v>760</v>
      </c>
      <c r="G30" s="25" t="s">
        <v>993</v>
      </c>
      <c r="H30" s="25" t="s">
        <v>992</v>
      </c>
      <c r="I30" s="25" t="s">
        <v>21</v>
      </c>
      <c r="J30" s="25" t="s">
        <v>991</v>
      </c>
      <c r="K30" s="25" t="s">
        <v>848</v>
      </c>
      <c r="L30" s="25" t="s">
        <v>61</v>
      </c>
      <c r="M30" s="25" t="s">
        <v>10</v>
      </c>
      <c r="N30" s="30">
        <v>77</v>
      </c>
      <c r="O30" s="32">
        <v>0</v>
      </c>
      <c r="P30" s="31">
        <f t="shared" si="0"/>
        <v>0</v>
      </c>
      <c r="Q30" s="25" t="s">
        <v>146</v>
      </c>
      <c r="R30" s="25" t="s">
        <v>5</v>
      </c>
      <c r="S30" s="30">
        <f t="shared" si="4"/>
        <v>38.5</v>
      </c>
      <c r="T30" s="30">
        <v>0</v>
      </c>
    </row>
    <row r="31" spans="1:20" s="26" customFormat="1" ht="34.5" x14ac:dyDescent="0.25">
      <c r="B31" s="13">
        <f t="shared" si="1"/>
        <v>24</v>
      </c>
      <c r="C31" s="12">
        <v>45936</v>
      </c>
      <c r="D31" s="34">
        <v>2025</v>
      </c>
      <c r="E31" s="25" t="s">
        <v>8</v>
      </c>
      <c r="F31" s="25" t="s">
        <v>760</v>
      </c>
      <c r="G31" s="25" t="s">
        <v>990</v>
      </c>
      <c r="H31" s="25" t="s">
        <v>989</v>
      </c>
      <c r="I31" s="25" t="s">
        <v>21</v>
      </c>
      <c r="J31" s="25" t="s">
        <v>988</v>
      </c>
      <c r="K31" s="25" t="s">
        <v>847</v>
      </c>
      <c r="L31" s="25" t="s">
        <v>61</v>
      </c>
      <c r="M31" s="25" t="s">
        <v>10</v>
      </c>
      <c r="N31" s="30">
        <v>18</v>
      </c>
      <c r="O31" s="32">
        <v>0</v>
      </c>
      <c r="P31" s="31">
        <f t="shared" si="0"/>
        <v>0</v>
      </c>
      <c r="Q31" s="25" t="s">
        <v>146</v>
      </c>
      <c r="R31" s="25" t="s">
        <v>5</v>
      </c>
      <c r="S31" s="30">
        <f t="shared" si="4"/>
        <v>9</v>
      </c>
      <c r="T31" s="30">
        <v>0</v>
      </c>
    </row>
    <row r="32" spans="1:20" s="26" customFormat="1" ht="34.5" x14ac:dyDescent="0.25">
      <c r="B32" s="13">
        <f t="shared" si="1"/>
        <v>25</v>
      </c>
      <c r="C32" s="12">
        <v>45936</v>
      </c>
      <c r="D32" s="34">
        <v>2025</v>
      </c>
      <c r="E32" s="25" t="s">
        <v>8</v>
      </c>
      <c r="F32" s="25" t="s">
        <v>760</v>
      </c>
      <c r="G32" s="25" t="s">
        <v>987</v>
      </c>
      <c r="H32" s="25" t="s">
        <v>986</v>
      </c>
      <c r="I32" s="25" t="s">
        <v>21</v>
      </c>
      <c r="J32" s="25" t="s">
        <v>985</v>
      </c>
      <c r="K32" s="25" t="s">
        <v>846</v>
      </c>
      <c r="L32" s="25" t="s">
        <v>61</v>
      </c>
      <c r="M32" s="25" t="s">
        <v>10</v>
      </c>
      <c r="N32" s="30">
        <v>14</v>
      </c>
      <c r="O32" s="32">
        <v>0</v>
      </c>
      <c r="P32" s="31">
        <f t="shared" si="0"/>
        <v>0</v>
      </c>
      <c r="Q32" s="25" t="s">
        <v>146</v>
      </c>
      <c r="R32" s="25" t="s">
        <v>5</v>
      </c>
      <c r="S32" s="30">
        <f t="shared" si="4"/>
        <v>7</v>
      </c>
      <c r="T32" s="30">
        <v>0</v>
      </c>
    </row>
    <row r="33" spans="1:20" s="26" customFormat="1" ht="34.5" x14ac:dyDescent="0.25">
      <c r="B33" s="13">
        <f t="shared" si="1"/>
        <v>26</v>
      </c>
      <c r="C33" s="12">
        <v>45936</v>
      </c>
      <c r="D33" s="34">
        <v>2025</v>
      </c>
      <c r="E33" s="25" t="s">
        <v>8</v>
      </c>
      <c r="F33" s="25" t="s">
        <v>760</v>
      </c>
      <c r="G33" s="25" t="s">
        <v>984</v>
      </c>
      <c r="H33" s="25" t="s">
        <v>983</v>
      </c>
      <c r="I33" s="25" t="s">
        <v>21</v>
      </c>
      <c r="J33" s="25" t="s">
        <v>982</v>
      </c>
      <c r="K33" s="25" t="s">
        <v>845</v>
      </c>
      <c r="L33" s="25" t="s">
        <v>61</v>
      </c>
      <c r="M33" s="25" t="s">
        <v>10</v>
      </c>
      <c r="N33" s="30">
        <v>181</v>
      </c>
      <c r="O33" s="32">
        <v>0</v>
      </c>
      <c r="P33" s="31">
        <f t="shared" si="0"/>
        <v>0</v>
      </c>
      <c r="Q33" s="25" t="s">
        <v>146</v>
      </c>
      <c r="R33" s="25" t="s">
        <v>5</v>
      </c>
      <c r="S33" s="30">
        <f t="shared" si="4"/>
        <v>90.5</v>
      </c>
      <c r="T33" s="30">
        <v>0</v>
      </c>
    </row>
    <row r="34" spans="1:20" s="26" customFormat="1" ht="34.5" x14ac:dyDescent="0.25">
      <c r="B34" s="13">
        <f t="shared" si="1"/>
        <v>27</v>
      </c>
      <c r="C34" s="12">
        <v>45936</v>
      </c>
      <c r="D34" s="34">
        <v>2025</v>
      </c>
      <c r="E34" s="25" t="s">
        <v>8</v>
      </c>
      <c r="F34" s="25" t="s">
        <v>760</v>
      </c>
      <c r="G34" s="25" t="s">
        <v>981</v>
      </c>
      <c r="H34" s="25" t="s">
        <v>980</v>
      </c>
      <c r="I34" s="25" t="s">
        <v>21</v>
      </c>
      <c r="J34" s="25" t="s">
        <v>979</v>
      </c>
      <c r="K34" s="25" t="s">
        <v>844</v>
      </c>
      <c r="L34" s="25" t="s">
        <v>61</v>
      </c>
      <c r="M34" s="25" t="s">
        <v>10</v>
      </c>
      <c r="N34" s="30">
        <v>236</v>
      </c>
      <c r="O34" s="32">
        <v>0</v>
      </c>
      <c r="P34" s="31">
        <f t="shared" si="0"/>
        <v>0</v>
      </c>
      <c r="Q34" s="25" t="s">
        <v>146</v>
      </c>
      <c r="R34" s="25" t="s">
        <v>5</v>
      </c>
      <c r="S34" s="30">
        <f t="shared" si="4"/>
        <v>118</v>
      </c>
      <c r="T34" s="30">
        <v>0</v>
      </c>
    </row>
    <row r="35" spans="1:20" s="26" customFormat="1" ht="34.5" x14ac:dyDescent="0.25">
      <c r="B35" s="13">
        <f t="shared" si="1"/>
        <v>28</v>
      </c>
      <c r="C35" s="12">
        <v>45936</v>
      </c>
      <c r="D35" s="34">
        <v>2025</v>
      </c>
      <c r="E35" s="25" t="s">
        <v>8</v>
      </c>
      <c r="F35" s="25" t="s">
        <v>760</v>
      </c>
      <c r="G35" s="25" t="s">
        <v>978</v>
      </c>
      <c r="H35" s="25" t="s">
        <v>977</v>
      </c>
      <c r="I35" s="25" t="s">
        <v>21</v>
      </c>
      <c r="J35" s="25" t="s">
        <v>976</v>
      </c>
      <c r="K35" s="25" t="s">
        <v>489</v>
      </c>
      <c r="L35" s="25" t="s">
        <v>61</v>
      </c>
      <c r="M35" s="25" t="s">
        <v>10</v>
      </c>
      <c r="N35" s="30">
        <v>100</v>
      </c>
      <c r="O35" s="32">
        <v>0</v>
      </c>
      <c r="P35" s="31">
        <f t="shared" si="0"/>
        <v>0</v>
      </c>
      <c r="Q35" s="25" t="s">
        <v>146</v>
      </c>
      <c r="R35" s="25" t="s">
        <v>5</v>
      </c>
      <c r="S35" s="30">
        <f t="shared" si="4"/>
        <v>50</v>
      </c>
      <c r="T35" s="30">
        <v>0</v>
      </c>
    </row>
    <row r="36" spans="1:20" s="27" customFormat="1" ht="34.5" customHeight="1" x14ac:dyDescent="0.25">
      <c r="B36" s="13">
        <f t="shared" si="1"/>
        <v>29</v>
      </c>
      <c r="C36" s="12">
        <v>45937</v>
      </c>
      <c r="D36" s="34">
        <v>2025</v>
      </c>
      <c r="E36" s="25" t="s">
        <v>29</v>
      </c>
      <c r="F36" s="25" t="s">
        <v>303</v>
      </c>
      <c r="G36" s="25" t="s">
        <v>303</v>
      </c>
      <c r="H36" s="25" t="s">
        <v>302</v>
      </c>
      <c r="I36" s="25" t="s">
        <v>3</v>
      </c>
      <c r="J36" s="25" t="s">
        <v>301</v>
      </c>
      <c r="K36" s="25" t="s">
        <v>818</v>
      </c>
      <c r="L36" s="25" t="s">
        <v>92</v>
      </c>
      <c r="M36" s="25" t="s">
        <v>93</v>
      </c>
      <c r="N36" s="9">
        <v>1000</v>
      </c>
      <c r="O36" s="11">
        <v>1270</v>
      </c>
      <c r="P36" s="10">
        <f t="shared" si="0"/>
        <v>1270000</v>
      </c>
      <c r="Q36" s="25" t="s">
        <v>142</v>
      </c>
      <c r="R36" s="25" t="s">
        <v>5</v>
      </c>
      <c r="S36" s="9">
        <f>+N36*5</f>
        <v>5000</v>
      </c>
      <c r="T36" s="9">
        <v>0</v>
      </c>
    </row>
    <row r="37" spans="1:20" ht="34.5" customHeight="1" x14ac:dyDescent="0.25">
      <c r="A37" s="27"/>
      <c r="B37" s="13">
        <f t="shared" si="1"/>
        <v>30</v>
      </c>
      <c r="C37" s="12">
        <v>45937</v>
      </c>
      <c r="D37" s="34">
        <v>2025</v>
      </c>
      <c r="E37" s="25" t="s">
        <v>29</v>
      </c>
      <c r="F37" s="25" t="s">
        <v>303</v>
      </c>
      <c r="G37" s="25" t="s">
        <v>303</v>
      </c>
      <c r="H37" s="25" t="s">
        <v>302</v>
      </c>
      <c r="I37" s="25" t="s">
        <v>3</v>
      </c>
      <c r="J37" s="25" t="s">
        <v>301</v>
      </c>
      <c r="K37" s="25" t="s">
        <v>794</v>
      </c>
      <c r="L37" s="25" t="s">
        <v>311</v>
      </c>
      <c r="M37" s="25" t="s">
        <v>131</v>
      </c>
      <c r="N37" s="9">
        <v>1000</v>
      </c>
      <c r="O37" s="11">
        <v>176.7</v>
      </c>
      <c r="P37" s="10">
        <f t="shared" si="0"/>
        <v>176700</v>
      </c>
      <c r="Q37" s="25" t="s">
        <v>310</v>
      </c>
      <c r="R37" s="25" t="s">
        <v>5</v>
      </c>
      <c r="S37" s="9">
        <f>N37</f>
        <v>1000</v>
      </c>
      <c r="T37" s="9">
        <v>0</v>
      </c>
    </row>
    <row r="38" spans="1:20" ht="34.5" customHeight="1" x14ac:dyDescent="0.25">
      <c r="B38" s="13">
        <f t="shared" si="1"/>
        <v>31</v>
      </c>
      <c r="C38" s="12">
        <v>45937</v>
      </c>
      <c r="D38" s="34">
        <v>2025</v>
      </c>
      <c r="E38" s="25" t="s">
        <v>17</v>
      </c>
      <c r="F38" s="25" t="s">
        <v>91</v>
      </c>
      <c r="G38" s="25" t="s">
        <v>267</v>
      </c>
      <c r="H38" s="25" t="s">
        <v>266</v>
      </c>
      <c r="I38" s="25" t="s">
        <v>135</v>
      </c>
      <c r="J38" s="25" t="s">
        <v>265</v>
      </c>
      <c r="K38" s="25" t="s">
        <v>975</v>
      </c>
      <c r="L38" s="25" t="s">
        <v>95</v>
      </c>
      <c r="M38" s="25" t="s">
        <v>78</v>
      </c>
      <c r="N38" s="9">
        <v>8</v>
      </c>
      <c r="O38" s="11">
        <v>405</v>
      </c>
      <c r="P38" s="10">
        <f t="shared" si="0"/>
        <v>3240</v>
      </c>
      <c r="Q38" s="25" t="s">
        <v>96</v>
      </c>
      <c r="R38" s="25" t="s">
        <v>1</v>
      </c>
      <c r="S38" s="9">
        <f>+N38</f>
        <v>8</v>
      </c>
      <c r="T38" s="9">
        <v>0</v>
      </c>
    </row>
    <row r="39" spans="1:20" ht="34.5" customHeight="1" x14ac:dyDescent="0.25">
      <c r="B39" s="13">
        <f t="shared" si="1"/>
        <v>32</v>
      </c>
      <c r="C39" s="12">
        <v>45937</v>
      </c>
      <c r="D39" s="34">
        <v>2025</v>
      </c>
      <c r="E39" s="25" t="s">
        <v>17</v>
      </c>
      <c r="F39" s="25" t="s">
        <v>91</v>
      </c>
      <c r="G39" s="25" t="s">
        <v>270</v>
      </c>
      <c r="H39" s="25" t="s">
        <v>269</v>
      </c>
      <c r="I39" s="25" t="s">
        <v>21</v>
      </c>
      <c r="J39" s="25" t="s">
        <v>268</v>
      </c>
      <c r="K39" s="25" t="s">
        <v>974</v>
      </c>
      <c r="L39" s="25" t="s">
        <v>95</v>
      </c>
      <c r="M39" s="25" t="s">
        <v>78</v>
      </c>
      <c r="N39" s="9">
        <v>7</v>
      </c>
      <c r="O39" s="11">
        <v>405</v>
      </c>
      <c r="P39" s="10">
        <f t="shared" si="0"/>
        <v>2835</v>
      </c>
      <c r="Q39" s="25" t="s">
        <v>96</v>
      </c>
      <c r="R39" s="25" t="s">
        <v>1</v>
      </c>
      <c r="S39" s="9">
        <f>+N39</f>
        <v>7</v>
      </c>
      <c r="T39" s="9">
        <v>0</v>
      </c>
    </row>
    <row r="40" spans="1:20" ht="34.5" customHeight="1" x14ac:dyDescent="0.25">
      <c r="B40" s="13">
        <f t="shared" si="1"/>
        <v>33</v>
      </c>
      <c r="C40" s="12">
        <v>45933</v>
      </c>
      <c r="D40" s="24">
        <v>2025</v>
      </c>
      <c r="E40" s="25" t="s">
        <v>29</v>
      </c>
      <c r="F40" s="25" t="s">
        <v>262</v>
      </c>
      <c r="G40" s="25" t="s">
        <v>262</v>
      </c>
      <c r="H40" s="25" t="s">
        <v>278</v>
      </c>
      <c r="I40" s="25" t="s">
        <v>3</v>
      </c>
      <c r="J40" s="25" t="s">
        <v>277</v>
      </c>
      <c r="K40" s="25" t="s">
        <v>211</v>
      </c>
      <c r="L40" s="25" t="s">
        <v>106</v>
      </c>
      <c r="M40" s="25" t="s">
        <v>57</v>
      </c>
      <c r="N40" s="9">
        <v>1</v>
      </c>
      <c r="O40" s="11">
        <v>24900</v>
      </c>
      <c r="P40" s="10">
        <f t="shared" si="0"/>
        <v>24900</v>
      </c>
      <c r="Q40" s="25" t="s">
        <v>105</v>
      </c>
      <c r="R40" s="25" t="s">
        <v>0</v>
      </c>
      <c r="S40" s="9">
        <v>1</v>
      </c>
      <c r="T40" s="9">
        <v>0</v>
      </c>
    </row>
    <row r="41" spans="1:20" s="27" customFormat="1" ht="34.5" customHeight="1" x14ac:dyDescent="0.25">
      <c r="B41" s="13">
        <f t="shared" si="1"/>
        <v>34</v>
      </c>
      <c r="C41" s="12">
        <v>45936</v>
      </c>
      <c r="D41" s="24">
        <v>2025</v>
      </c>
      <c r="E41" s="25" t="s">
        <v>4</v>
      </c>
      <c r="F41" s="25" t="s">
        <v>50</v>
      </c>
      <c r="G41" s="25" t="s">
        <v>50</v>
      </c>
      <c r="H41" s="25" t="s">
        <v>210</v>
      </c>
      <c r="I41" s="25" t="s">
        <v>3</v>
      </c>
      <c r="J41" s="25" t="s">
        <v>200</v>
      </c>
      <c r="K41" s="25" t="s">
        <v>209</v>
      </c>
      <c r="L41" s="25" t="s">
        <v>151</v>
      </c>
      <c r="M41" s="25" t="s">
        <v>150</v>
      </c>
      <c r="N41" s="9">
        <v>1018</v>
      </c>
      <c r="O41" s="11">
        <v>282</v>
      </c>
      <c r="P41" s="10">
        <f t="shared" si="0"/>
        <v>287076</v>
      </c>
      <c r="Q41" s="25" t="s">
        <v>149</v>
      </c>
      <c r="R41" s="25" t="s">
        <v>0</v>
      </c>
      <c r="S41" s="9">
        <f>N41</f>
        <v>1018</v>
      </c>
      <c r="T41" s="9">
        <v>0</v>
      </c>
    </row>
    <row r="42" spans="1:20" ht="34.5" customHeight="1" x14ac:dyDescent="0.25">
      <c r="B42" s="13">
        <f t="shared" si="1"/>
        <v>35</v>
      </c>
      <c r="C42" s="12">
        <v>45936</v>
      </c>
      <c r="D42" s="24">
        <v>2025</v>
      </c>
      <c r="E42" s="29" t="s">
        <v>17</v>
      </c>
      <c r="F42" s="25" t="s">
        <v>883</v>
      </c>
      <c r="G42" s="25" t="s">
        <v>883</v>
      </c>
      <c r="H42" s="25" t="s">
        <v>973</v>
      </c>
      <c r="I42" s="25" t="s">
        <v>3</v>
      </c>
      <c r="J42" s="25" t="s">
        <v>972</v>
      </c>
      <c r="K42" s="25" t="s">
        <v>208</v>
      </c>
      <c r="L42" s="25" t="s">
        <v>84</v>
      </c>
      <c r="M42" s="25" t="s">
        <v>79</v>
      </c>
      <c r="N42" s="9">
        <v>25</v>
      </c>
      <c r="O42" s="11">
        <v>5325</v>
      </c>
      <c r="P42" s="10">
        <f t="shared" si="0"/>
        <v>133125</v>
      </c>
      <c r="Q42" s="25" t="s">
        <v>82</v>
      </c>
      <c r="R42" s="25" t="s">
        <v>0</v>
      </c>
      <c r="S42" s="9">
        <v>1</v>
      </c>
      <c r="T42" s="9">
        <v>60</v>
      </c>
    </row>
    <row r="43" spans="1:20" x14ac:dyDescent="0.25">
      <c r="B43" s="13">
        <f t="shared" si="1"/>
        <v>36</v>
      </c>
      <c r="C43" s="12">
        <v>45936</v>
      </c>
      <c r="D43" s="24">
        <v>2025</v>
      </c>
      <c r="E43" s="29" t="s">
        <v>17</v>
      </c>
      <c r="F43" s="25" t="s">
        <v>883</v>
      </c>
      <c r="G43" s="25" t="s">
        <v>883</v>
      </c>
      <c r="H43" s="25" t="s">
        <v>973</v>
      </c>
      <c r="I43" s="25" t="s">
        <v>3</v>
      </c>
      <c r="J43" s="25" t="s">
        <v>972</v>
      </c>
      <c r="K43" s="25" t="s">
        <v>208</v>
      </c>
      <c r="L43" s="25" t="s">
        <v>83</v>
      </c>
      <c r="M43" s="25" t="s">
        <v>79</v>
      </c>
      <c r="N43" s="9">
        <v>1</v>
      </c>
      <c r="O43" s="11">
        <v>3579</v>
      </c>
      <c r="P43" s="10">
        <f t="shared" si="0"/>
        <v>3579</v>
      </c>
      <c r="Q43" s="25" t="s">
        <v>82</v>
      </c>
      <c r="R43" s="25" t="s">
        <v>0</v>
      </c>
      <c r="S43" s="9">
        <v>1</v>
      </c>
      <c r="T43" s="9">
        <v>60</v>
      </c>
    </row>
    <row r="44" spans="1:20" x14ac:dyDescent="0.25">
      <c r="B44" s="13">
        <f t="shared" si="1"/>
        <v>37</v>
      </c>
      <c r="C44" s="12">
        <v>45936</v>
      </c>
      <c r="D44" s="24">
        <v>2025</v>
      </c>
      <c r="E44" s="29" t="s">
        <v>17</v>
      </c>
      <c r="F44" s="25" t="s">
        <v>883</v>
      </c>
      <c r="G44" s="25" t="s">
        <v>883</v>
      </c>
      <c r="H44" s="25" t="s">
        <v>973</v>
      </c>
      <c r="I44" s="25" t="s">
        <v>3</v>
      </c>
      <c r="J44" s="25" t="s">
        <v>972</v>
      </c>
      <c r="K44" s="25" t="s">
        <v>208</v>
      </c>
      <c r="L44" s="25" t="s">
        <v>81</v>
      </c>
      <c r="M44" s="25" t="s">
        <v>79</v>
      </c>
      <c r="N44" s="9">
        <v>13</v>
      </c>
      <c r="O44" s="11">
        <v>1500</v>
      </c>
      <c r="P44" s="10">
        <f t="shared" si="0"/>
        <v>19500</v>
      </c>
      <c r="Q44" s="25" t="s">
        <v>80</v>
      </c>
      <c r="R44" s="25" t="s">
        <v>0</v>
      </c>
      <c r="S44" s="9">
        <v>1</v>
      </c>
      <c r="T44" s="9">
        <v>60</v>
      </c>
    </row>
    <row r="45" spans="1:20" ht="34.5" customHeight="1" x14ac:dyDescent="0.25">
      <c r="B45" s="13">
        <f t="shared" si="1"/>
        <v>38</v>
      </c>
      <c r="C45" s="12">
        <v>45937</v>
      </c>
      <c r="D45" s="24">
        <v>2025</v>
      </c>
      <c r="E45" s="29" t="s">
        <v>17</v>
      </c>
      <c r="F45" s="25" t="s">
        <v>18</v>
      </c>
      <c r="G45" s="25" t="s">
        <v>18</v>
      </c>
      <c r="H45" s="25" t="s">
        <v>971</v>
      </c>
      <c r="I45" s="25" t="s">
        <v>3</v>
      </c>
      <c r="J45" s="25" t="s">
        <v>970</v>
      </c>
      <c r="K45" s="25" t="s">
        <v>207</v>
      </c>
      <c r="L45" s="25" t="s">
        <v>106</v>
      </c>
      <c r="M45" s="25" t="s">
        <v>57</v>
      </c>
      <c r="N45" s="9">
        <v>1</v>
      </c>
      <c r="O45" s="11">
        <v>24900</v>
      </c>
      <c r="P45" s="10">
        <f t="shared" si="0"/>
        <v>24900</v>
      </c>
      <c r="Q45" s="25" t="s">
        <v>105</v>
      </c>
      <c r="R45" s="25" t="s">
        <v>0</v>
      </c>
      <c r="S45" s="9">
        <v>1</v>
      </c>
      <c r="T45" s="9">
        <v>0</v>
      </c>
    </row>
    <row r="46" spans="1:20" ht="34.5" customHeight="1" x14ac:dyDescent="0.25">
      <c r="B46" s="13">
        <f t="shared" si="1"/>
        <v>39</v>
      </c>
      <c r="C46" s="12">
        <v>45937</v>
      </c>
      <c r="D46" s="24">
        <v>2025</v>
      </c>
      <c r="E46" s="29" t="s">
        <v>25</v>
      </c>
      <c r="F46" s="25" t="s">
        <v>329</v>
      </c>
      <c r="G46" s="25" t="s">
        <v>329</v>
      </c>
      <c r="H46" s="25" t="s">
        <v>969</v>
      </c>
      <c r="I46" s="25" t="s">
        <v>3</v>
      </c>
      <c r="J46" s="25" t="s">
        <v>327</v>
      </c>
      <c r="K46" s="25" t="s">
        <v>206</v>
      </c>
      <c r="L46" s="25" t="s">
        <v>106</v>
      </c>
      <c r="M46" s="25" t="s">
        <v>57</v>
      </c>
      <c r="N46" s="9">
        <v>1</v>
      </c>
      <c r="O46" s="11">
        <v>24900</v>
      </c>
      <c r="P46" s="10">
        <f t="shared" si="0"/>
        <v>24900</v>
      </c>
      <c r="Q46" s="25" t="s">
        <v>105</v>
      </c>
      <c r="R46" s="25" t="s">
        <v>0</v>
      </c>
      <c r="S46" s="9">
        <v>1</v>
      </c>
      <c r="T46" s="9">
        <v>0</v>
      </c>
    </row>
    <row r="47" spans="1:20" s="26" customFormat="1" ht="34.5" x14ac:dyDescent="0.25">
      <c r="B47" s="13">
        <f t="shared" si="1"/>
        <v>40</v>
      </c>
      <c r="C47" s="12">
        <v>45937</v>
      </c>
      <c r="D47" s="34">
        <v>2025</v>
      </c>
      <c r="E47" s="25" t="s">
        <v>17</v>
      </c>
      <c r="F47" s="25" t="s">
        <v>18</v>
      </c>
      <c r="G47" s="25" t="s">
        <v>123</v>
      </c>
      <c r="H47" s="25" t="s">
        <v>968</v>
      </c>
      <c r="I47" s="25" t="s">
        <v>21</v>
      </c>
      <c r="J47" s="25" t="s">
        <v>967</v>
      </c>
      <c r="K47" s="25" t="s">
        <v>790</v>
      </c>
      <c r="L47" s="25" t="s">
        <v>61</v>
      </c>
      <c r="M47" s="25" t="s">
        <v>10</v>
      </c>
      <c r="N47" s="30">
        <v>48</v>
      </c>
      <c r="O47" s="32">
        <v>0</v>
      </c>
      <c r="P47" s="31">
        <f t="shared" si="0"/>
        <v>0</v>
      </c>
      <c r="Q47" s="25" t="s">
        <v>146</v>
      </c>
      <c r="R47" s="25" t="s">
        <v>5</v>
      </c>
      <c r="S47" s="30">
        <f>N47/2</f>
        <v>24</v>
      </c>
      <c r="T47" s="30">
        <v>0</v>
      </c>
    </row>
    <row r="48" spans="1:20" s="26" customFormat="1" ht="34.5" x14ac:dyDescent="0.25">
      <c r="B48" s="13">
        <f t="shared" si="1"/>
        <v>41</v>
      </c>
      <c r="C48" s="12">
        <v>45937</v>
      </c>
      <c r="D48" s="34">
        <v>2025</v>
      </c>
      <c r="E48" s="25" t="s">
        <v>17</v>
      </c>
      <c r="F48" s="25" t="s">
        <v>18</v>
      </c>
      <c r="G48" s="25" t="s">
        <v>966</v>
      </c>
      <c r="H48" s="25" t="s">
        <v>965</v>
      </c>
      <c r="I48" s="25" t="s">
        <v>21</v>
      </c>
      <c r="J48" s="25" t="s">
        <v>964</v>
      </c>
      <c r="K48" s="25" t="s">
        <v>786</v>
      </c>
      <c r="L48" s="25" t="s">
        <v>61</v>
      </c>
      <c r="M48" s="25" t="s">
        <v>10</v>
      </c>
      <c r="N48" s="30">
        <v>226</v>
      </c>
      <c r="O48" s="32">
        <v>0</v>
      </c>
      <c r="P48" s="31">
        <f t="shared" si="0"/>
        <v>0</v>
      </c>
      <c r="Q48" s="25" t="s">
        <v>146</v>
      </c>
      <c r="R48" s="25" t="s">
        <v>5</v>
      </c>
      <c r="S48" s="30">
        <f>N48/2</f>
        <v>113</v>
      </c>
      <c r="T48" s="30">
        <v>0</v>
      </c>
    </row>
    <row r="49" spans="1:20" s="3" customFormat="1" x14ac:dyDescent="0.25">
      <c r="B49" s="13">
        <f t="shared" si="1"/>
        <v>42</v>
      </c>
      <c r="C49" s="12">
        <v>45937</v>
      </c>
      <c r="D49" s="24">
        <v>2025</v>
      </c>
      <c r="E49" s="25" t="s">
        <v>17</v>
      </c>
      <c r="F49" s="25" t="s">
        <v>18</v>
      </c>
      <c r="G49" s="25" t="s">
        <v>963</v>
      </c>
      <c r="H49" s="25" t="s">
        <v>962</v>
      </c>
      <c r="I49" s="25" t="s">
        <v>21</v>
      </c>
      <c r="J49" s="25" t="s">
        <v>961</v>
      </c>
      <c r="K49" s="25" t="s">
        <v>784</v>
      </c>
      <c r="L49" s="25" t="s">
        <v>132</v>
      </c>
      <c r="M49" s="25" t="s">
        <v>104</v>
      </c>
      <c r="N49" s="9">
        <v>60</v>
      </c>
      <c r="O49" s="11">
        <v>210</v>
      </c>
      <c r="P49" s="10">
        <f t="shared" si="0"/>
        <v>12600</v>
      </c>
      <c r="Q49" s="25" t="s">
        <v>125</v>
      </c>
      <c r="R49" s="25" t="s">
        <v>5</v>
      </c>
      <c r="S49" s="9">
        <f>+N49*8</f>
        <v>480</v>
      </c>
      <c r="T49" s="9">
        <v>0</v>
      </c>
    </row>
    <row r="50" spans="1:20" s="3" customFormat="1" ht="34.5" customHeight="1" x14ac:dyDescent="0.25">
      <c r="B50" s="13">
        <f t="shared" si="1"/>
        <v>43</v>
      </c>
      <c r="C50" s="12">
        <v>45937</v>
      </c>
      <c r="D50" s="24">
        <v>2025</v>
      </c>
      <c r="E50" s="25" t="s">
        <v>17</v>
      </c>
      <c r="F50" s="25" t="s">
        <v>18</v>
      </c>
      <c r="G50" s="25" t="s">
        <v>960</v>
      </c>
      <c r="H50" s="25" t="s">
        <v>959</v>
      </c>
      <c r="I50" s="25" t="s">
        <v>21</v>
      </c>
      <c r="J50" s="25" t="s">
        <v>958</v>
      </c>
      <c r="K50" s="25" t="s">
        <v>783</v>
      </c>
      <c r="L50" s="25" t="s">
        <v>87</v>
      </c>
      <c r="M50" s="25" t="s">
        <v>85</v>
      </c>
      <c r="N50" s="9">
        <v>60</v>
      </c>
      <c r="O50" s="11">
        <v>248</v>
      </c>
      <c r="P50" s="10">
        <f t="shared" si="0"/>
        <v>14880</v>
      </c>
      <c r="Q50" s="25" t="s">
        <v>86</v>
      </c>
      <c r="R50" s="25" t="s">
        <v>5</v>
      </c>
      <c r="S50" s="9">
        <f>N50</f>
        <v>60</v>
      </c>
      <c r="T50" s="9">
        <v>0</v>
      </c>
    </row>
    <row r="51" spans="1:20" s="3" customFormat="1" x14ac:dyDescent="0.25">
      <c r="B51" s="13">
        <f t="shared" si="1"/>
        <v>44</v>
      </c>
      <c r="C51" s="12">
        <v>45937</v>
      </c>
      <c r="D51" s="24">
        <v>2025</v>
      </c>
      <c r="E51" s="25" t="s">
        <v>17</v>
      </c>
      <c r="F51" s="25" t="s">
        <v>18</v>
      </c>
      <c r="G51" s="25" t="s">
        <v>957</v>
      </c>
      <c r="H51" s="25" t="s">
        <v>956</v>
      </c>
      <c r="I51" s="25" t="s">
        <v>21</v>
      </c>
      <c r="J51" s="25" t="s">
        <v>955</v>
      </c>
      <c r="K51" s="25" t="s">
        <v>782</v>
      </c>
      <c r="L51" s="25" t="s">
        <v>132</v>
      </c>
      <c r="M51" s="25" t="s">
        <v>104</v>
      </c>
      <c r="N51" s="9">
        <v>60</v>
      </c>
      <c r="O51" s="11">
        <v>210</v>
      </c>
      <c r="P51" s="10">
        <f t="shared" si="0"/>
        <v>12600</v>
      </c>
      <c r="Q51" s="25" t="s">
        <v>125</v>
      </c>
      <c r="R51" s="25" t="s">
        <v>5</v>
      </c>
      <c r="S51" s="9">
        <f>+N51*8</f>
        <v>480</v>
      </c>
      <c r="T51" s="9">
        <v>0</v>
      </c>
    </row>
    <row r="52" spans="1:20" s="26" customFormat="1" ht="34.5" x14ac:dyDescent="0.25">
      <c r="B52" s="13">
        <f t="shared" si="1"/>
        <v>45</v>
      </c>
      <c r="C52" s="12">
        <v>45938</v>
      </c>
      <c r="D52" s="34">
        <v>2025</v>
      </c>
      <c r="E52" s="25" t="s">
        <v>17</v>
      </c>
      <c r="F52" s="25" t="s">
        <v>90</v>
      </c>
      <c r="G52" s="25" t="s">
        <v>740</v>
      </c>
      <c r="H52" s="25" t="s">
        <v>739</v>
      </c>
      <c r="I52" s="25" t="s">
        <v>21</v>
      </c>
      <c r="J52" s="25" t="s">
        <v>738</v>
      </c>
      <c r="K52" s="25" t="s">
        <v>781</v>
      </c>
      <c r="L52" s="25" t="s">
        <v>61</v>
      </c>
      <c r="M52" s="25" t="s">
        <v>10</v>
      </c>
      <c r="N52" s="30">
        <v>222</v>
      </c>
      <c r="O52" s="32">
        <v>0</v>
      </c>
      <c r="P52" s="31">
        <f t="shared" si="0"/>
        <v>0</v>
      </c>
      <c r="Q52" s="25" t="s">
        <v>146</v>
      </c>
      <c r="R52" s="25" t="s">
        <v>5</v>
      </c>
      <c r="S52" s="30">
        <f>N52/2</f>
        <v>111</v>
      </c>
      <c r="T52" s="30">
        <v>0</v>
      </c>
    </row>
    <row r="53" spans="1:20" ht="34.5" customHeight="1" x14ac:dyDescent="0.25">
      <c r="B53" s="13">
        <f t="shared" si="1"/>
        <v>46</v>
      </c>
      <c r="C53" s="12">
        <v>45937</v>
      </c>
      <c r="D53" s="24">
        <v>2025</v>
      </c>
      <c r="E53" s="25" t="s">
        <v>29</v>
      </c>
      <c r="F53" s="25" t="s">
        <v>59</v>
      </c>
      <c r="G53" s="25" t="s">
        <v>59</v>
      </c>
      <c r="H53" s="25" t="s">
        <v>177</v>
      </c>
      <c r="I53" s="25" t="s">
        <v>72</v>
      </c>
      <c r="J53" s="25" t="s">
        <v>176</v>
      </c>
      <c r="K53" s="25" t="s">
        <v>205</v>
      </c>
      <c r="L53" s="25" t="s">
        <v>843</v>
      </c>
      <c r="M53" s="25" t="s">
        <v>842</v>
      </c>
      <c r="N53" s="9">
        <v>1</v>
      </c>
      <c r="O53" s="11">
        <v>11999</v>
      </c>
      <c r="P53" s="10">
        <f t="shared" si="0"/>
        <v>11999</v>
      </c>
      <c r="Q53" s="25" t="s">
        <v>841</v>
      </c>
      <c r="R53" s="25" t="s">
        <v>0</v>
      </c>
      <c r="S53" s="9">
        <f t="shared" ref="S53:S59" si="5">N53</f>
        <v>1</v>
      </c>
      <c r="T53" s="9">
        <v>50</v>
      </c>
    </row>
    <row r="54" spans="1:20" ht="34.5" customHeight="1" x14ac:dyDescent="0.25">
      <c r="B54" s="13">
        <f t="shared" si="1"/>
        <v>47</v>
      </c>
      <c r="C54" s="12">
        <v>45937</v>
      </c>
      <c r="D54" s="24">
        <v>2025</v>
      </c>
      <c r="E54" s="25" t="s">
        <v>17</v>
      </c>
      <c r="F54" s="25" t="s">
        <v>18</v>
      </c>
      <c r="G54" s="25" t="s">
        <v>954</v>
      </c>
      <c r="H54" s="25" t="s">
        <v>953</v>
      </c>
      <c r="I54" s="25" t="s">
        <v>21</v>
      </c>
      <c r="J54" s="25" t="s">
        <v>952</v>
      </c>
      <c r="K54" s="25" t="s">
        <v>204</v>
      </c>
      <c r="L54" s="25" t="s">
        <v>152</v>
      </c>
      <c r="M54" s="25" t="s">
        <v>99</v>
      </c>
      <c r="N54" s="9">
        <v>25</v>
      </c>
      <c r="O54" s="11">
        <v>318</v>
      </c>
      <c r="P54" s="10">
        <f t="shared" si="0"/>
        <v>7950</v>
      </c>
      <c r="Q54" s="25" t="s">
        <v>98</v>
      </c>
      <c r="R54" s="25" t="s">
        <v>0</v>
      </c>
      <c r="S54" s="9">
        <f t="shared" si="5"/>
        <v>25</v>
      </c>
      <c r="T54" s="9">
        <v>0</v>
      </c>
    </row>
    <row r="55" spans="1:20" x14ac:dyDescent="0.25">
      <c r="B55" s="13">
        <f t="shared" si="1"/>
        <v>48</v>
      </c>
      <c r="C55" s="12">
        <v>45937</v>
      </c>
      <c r="D55" s="24">
        <v>2025</v>
      </c>
      <c r="E55" s="25" t="s">
        <v>17</v>
      </c>
      <c r="F55" s="25" t="s">
        <v>18</v>
      </c>
      <c r="G55" s="25" t="s">
        <v>122</v>
      </c>
      <c r="H55" s="25" t="s">
        <v>951</v>
      </c>
      <c r="I55" s="25" t="s">
        <v>135</v>
      </c>
      <c r="J55" s="25" t="s">
        <v>950</v>
      </c>
      <c r="K55" s="25" t="s">
        <v>203</v>
      </c>
      <c r="L55" s="25" t="s">
        <v>160</v>
      </c>
      <c r="M55" s="25" t="s">
        <v>85</v>
      </c>
      <c r="N55" s="30">
        <v>60</v>
      </c>
      <c r="O55" s="32">
        <v>135.19</v>
      </c>
      <c r="P55" s="31">
        <f t="shared" si="0"/>
        <v>8111.4</v>
      </c>
      <c r="Q55" s="25" t="s">
        <v>126</v>
      </c>
      <c r="R55" s="25" t="s">
        <v>0</v>
      </c>
      <c r="S55" s="30">
        <f t="shared" si="5"/>
        <v>60</v>
      </c>
      <c r="T55" s="30">
        <v>0</v>
      </c>
    </row>
    <row r="56" spans="1:20" x14ac:dyDescent="0.25">
      <c r="B56" s="13">
        <f t="shared" si="1"/>
        <v>49</v>
      </c>
      <c r="C56" s="12">
        <v>45937</v>
      </c>
      <c r="D56" s="24">
        <v>2025</v>
      </c>
      <c r="E56" s="25" t="s">
        <v>17</v>
      </c>
      <c r="F56" s="25" t="s">
        <v>18</v>
      </c>
      <c r="G56" s="25" t="s">
        <v>122</v>
      </c>
      <c r="H56" s="25" t="s">
        <v>951</v>
      </c>
      <c r="I56" s="25" t="s">
        <v>135</v>
      </c>
      <c r="J56" s="25" t="s">
        <v>950</v>
      </c>
      <c r="K56" s="25" t="s">
        <v>203</v>
      </c>
      <c r="L56" s="25" t="s">
        <v>153</v>
      </c>
      <c r="M56" s="25" t="s">
        <v>85</v>
      </c>
      <c r="N56" s="30">
        <v>60</v>
      </c>
      <c r="O56" s="32">
        <v>67.540000000000006</v>
      </c>
      <c r="P56" s="31">
        <f t="shared" si="0"/>
        <v>4052.4000000000005</v>
      </c>
      <c r="Q56" s="25" t="s">
        <v>126</v>
      </c>
      <c r="R56" s="25" t="s">
        <v>0</v>
      </c>
      <c r="S56" s="30">
        <f t="shared" si="5"/>
        <v>60</v>
      </c>
      <c r="T56" s="30">
        <v>0</v>
      </c>
    </row>
    <row r="57" spans="1:20" ht="34.5" customHeight="1" x14ac:dyDescent="0.25">
      <c r="B57" s="13">
        <f t="shared" si="1"/>
        <v>50</v>
      </c>
      <c r="C57" s="12">
        <v>45937</v>
      </c>
      <c r="D57" s="24">
        <v>2025</v>
      </c>
      <c r="E57" s="25" t="s">
        <v>17</v>
      </c>
      <c r="F57" s="25" t="s">
        <v>18</v>
      </c>
      <c r="G57" s="25" t="s">
        <v>949</v>
      </c>
      <c r="H57" s="25" t="s">
        <v>948</v>
      </c>
      <c r="I57" s="25" t="s">
        <v>21</v>
      </c>
      <c r="J57" s="25" t="s">
        <v>947</v>
      </c>
      <c r="K57" s="25" t="s">
        <v>202</v>
      </c>
      <c r="L57" s="25" t="s">
        <v>152</v>
      </c>
      <c r="M57" s="25" t="s">
        <v>99</v>
      </c>
      <c r="N57" s="9">
        <v>28</v>
      </c>
      <c r="O57" s="11">
        <v>318</v>
      </c>
      <c r="P57" s="10">
        <f t="shared" si="0"/>
        <v>8904</v>
      </c>
      <c r="Q57" s="25" t="s">
        <v>98</v>
      </c>
      <c r="R57" s="25" t="s">
        <v>0</v>
      </c>
      <c r="S57" s="9">
        <f t="shared" si="5"/>
        <v>28</v>
      </c>
      <c r="T57" s="9">
        <v>0</v>
      </c>
    </row>
    <row r="58" spans="1:20" x14ac:dyDescent="0.25">
      <c r="B58" s="13">
        <f t="shared" si="1"/>
        <v>51</v>
      </c>
      <c r="C58" s="12">
        <v>45937</v>
      </c>
      <c r="D58" s="24">
        <v>2025</v>
      </c>
      <c r="E58" s="25" t="s">
        <v>17</v>
      </c>
      <c r="F58" s="25" t="s">
        <v>18</v>
      </c>
      <c r="G58" s="25" t="s">
        <v>946</v>
      </c>
      <c r="H58" s="25" t="s">
        <v>945</v>
      </c>
      <c r="I58" s="25" t="s">
        <v>857</v>
      </c>
      <c r="J58" s="25" t="s">
        <v>944</v>
      </c>
      <c r="K58" s="25" t="s">
        <v>943</v>
      </c>
      <c r="L58" s="25" t="s">
        <v>153</v>
      </c>
      <c r="M58" s="25" t="s">
        <v>85</v>
      </c>
      <c r="N58" s="30">
        <v>60</v>
      </c>
      <c r="O58" s="32">
        <v>67.540000000000006</v>
      </c>
      <c r="P58" s="31">
        <f t="shared" si="0"/>
        <v>4052.4000000000005</v>
      </c>
      <c r="Q58" s="25" t="s">
        <v>126</v>
      </c>
      <c r="R58" s="25" t="s">
        <v>0</v>
      </c>
      <c r="S58" s="30">
        <f t="shared" si="5"/>
        <v>60</v>
      </c>
      <c r="T58" s="30">
        <v>0</v>
      </c>
    </row>
    <row r="59" spans="1:20" x14ac:dyDescent="0.25">
      <c r="B59" s="13">
        <f t="shared" si="1"/>
        <v>52</v>
      </c>
      <c r="C59" s="12">
        <v>45937</v>
      </c>
      <c r="D59" s="24">
        <v>2025</v>
      </c>
      <c r="E59" s="25" t="s">
        <v>17</v>
      </c>
      <c r="F59" s="25" t="s">
        <v>18</v>
      </c>
      <c r="G59" s="25" t="s">
        <v>946</v>
      </c>
      <c r="H59" s="25" t="s">
        <v>945</v>
      </c>
      <c r="I59" s="25" t="s">
        <v>857</v>
      </c>
      <c r="J59" s="25" t="s">
        <v>944</v>
      </c>
      <c r="K59" s="25" t="s">
        <v>943</v>
      </c>
      <c r="L59" s="25" t="s">
        <v>127</v>
      </c>
      <c r="M59" s="25" t="s">
        <v>85</v>
      </c>
      <c r="N59" s="30">
        <v>60</v>
      </c>
      <c r="O59" s="11">
        <v>95.7</v>
      </c>
      <c r="P59" s="10">
        <f t="shared" si="0"/>
        <v>5742</v>
      </c>
      <c r="Q59" s="25" t="s">
        <v>126</v>
      </c>
      <c r="R59" s="25" t="s">
        <v>0</v>
      </c>
      <c r="S59" s="9">
        <f t="shared" si="5"/>
        <v>60</v>
      </c>
      <c r="T59" s="9">
        <v>0</v>
      </c>
    </row>
    <row r="60" spans="1:20" x14ac:dyDescent="0.25">
      <c r="A60" s="3"/>
      <c r="B60" s="13">
        <f t="shared" si="1"/>
        <v>53</v>
      </c>
      <c r="C60" s="12">
        <v>45937</v>
      </c>
      <c r="D60" s="24">
        <v>2025</v>
      </c>
      <c r="E60" s="25" t="s">
        <v>17</v>
      </c>
      <c r="F60" s="25" t="s">
        <v>18</v>
      </c>
      <c r="G60" s="25" t="s">
        <v>942</v>
      </c>
      <c r="H60" s="25" t="s">
        <v>941</v>
      </c>
      <c r="I60" s="25" t="s">
        <v>21</v>
      </c>
      <c r="J60" s="25" t="s">
        <v>940</v>
      </c>
      <c r="K60" s="25" t="s">
        <v>939</v>
      </c>
      <c r="L60" s="25" t="s">
        <v>134</v>
      </c>
      <c r="M60" s="25" t="s">
        <v>44</v>
      </c>
      <c r="N60" s="9">
        <v>75</v>
      </c>
      <c r="O60" s="11">
        <v>788.5</v>
      </c>
      <c r="P60" s="10">
        <f t="shared" si="0"/>
        <v>59137.5</v>
      </c>
      <c r="Q60" s="25" t="s">
        <v>133</v>
      </c>
      <c r="R60" s="25" t="s">
        <v>0</v>
      </c>
      <c r="S60" s="9">
        <f>N60*5</f>
        <v>375</v>
      </c>
      <c r="T60" s="9">
        <v>0</v>
      </c>
    </row>
    <row r="61" spans="1:20" x14ac:dyDescent="0.25">
      <c r="B61" s="13">
        <f t="shared" si="1"/>
        <v>54</v>
      </c>
      <c r="C61" s="12">
        <v>45937</v>
      </c>
      <c r="D61" s="24">
        <v>2025</v>
      </c>
      <c r="E61" s="25" t="s">
        <v>17</v>
      </c>
      <c r="F61" s="25" t="s">
        <v>18</v>
      </c>
      <c r="G61" s="25" t="s">
        <v>938</v>
      </c>
      <c r="H61" s="25" t="s">
        <v>937</v>
      </c>
      <c r="I61" s="25" t="s">
        <v>21</v>
      </c>
      <c r="J61" s="25" t="s">
        <v>936</v>
      </c>
      <c r="K61" s="25" t="s">
        <v>935</v>
      </c>
      <c r="L61" s="25" t="s">
        <v>160</v>
      </c>
      <c r="M61" s="25" t="s">
        <v>85</v>
      </c>
      <c r="N61" s="30">
        <v>60</v>
      </c>
      <c r="O61" s="32">
        <v>135.19</v>
      </c>
      <c r="P61" s="31">
        <f t="shared" si="0"/>
        <v>8111.4</v>
      </c>
      <c r="Q61" s="25" t="s">
        <v>126</v>
      </c>
      <c r="R61" s="25" t="s">
        <v>0</v>
      </c>
      <c r="S61" s="30">
        <f>N61</f>
        <v>60</v>
      </c>
      <c r="T61" s="30">
        <v>0</v>
      </c>
    </row>
    <row r="62" spans="1:20" x14ac:dyDescent="0.25">
      <c r="B62" s="13">
        <f t="shared" si="1"/>
        <v>55</v>
      </c>
      <c r="C62" s="12">
        <v>45937</v>
      </c>
      <c r="D62" s="24">
        <v>2025</v>
      </c>
      <c r="E62" s="25" t="s">
        <v>17</v>
      </c>
      <c r="F62" s="25" t="s">
        <v>18</v>
      </c>
      <c r="G62" s="25" t="s">
        <v>938</v>
      </c>
      <c r="H62" s="25" t="s">
        <v>937</v>
      </c>
      <c r="I62" s="25" t="s">
        <v>21</v>
      </c>
      <c r="J62" s="25" t="s">
        <v>936</v>
      </c>
      <c r="K62" s="25" t="s">
        <v>935</v>
      </c>
      <c r="L62" s="25" t="s">
        <v>153</v>
      </c>
      <c r="M62" s="25" t="s">
        <v>85</v>
      </c>
      <c r="N62" s="30">
        <v>60</v>
      </c>
      <c r="O62" s="32">
        <v>67.540000000000006</v>
      </c>
      <c r="P62" s="31">
        <f t="shared" si="0"/>
        <v>4052.4000000000005</v>
      </c>
      <c r="Q62" s="25" t="s">
        <v>126</v>
      </c>
      <c r="R62" s="25" t="s">
        <v>0</v>
      </c>
      <c r="S62" s="30">
        <f>N62</f>
        <v>60</v>
      </c>
      <c r="T62" s="30">
        <v>0</v>
      </c>
    </row>
    <row r="63" spans="1:20" s="27" customFormat="1" ht="34.5" customHeight="1" x14ac:dyDescent="0.25">
      <c r="B63" s="13">
        <f t="shared" si="1"/>
        <v>56</v>
      </c>
      <c r="C63" s="12">
        <v>45938</v>
      </c>
      <c r="D63" s="24">
        <v>2025</v>
      </c>
      <c r="E63" s="25" t="s">
        <v>4</v>
      </c>
      <c r="F63" s="25" t="s">
        <v>51</v>
      </c>
      <c r="G63" s="25" t="s">
        <v>51</v>
      </c>
      <c r="H63" s="25" t="s">
        <v>141</v>
      </c>
      <c r="I63" s="25" t="s">
        <v>3</v>
      </c>
      <c r="J63" s="25" t="s">
        <v>140</v>
      </c>
      <c r="K63" s="25" t="s">
        <v>934</v>
      </c>
      <c r="L63" s="25" t="s">
        <v>151</v>
      </c>
      <c r="M63" s="25" t="s">
        <v>150</v>
      </c>
      <c r="N63" s="9">
        <v>1000</v>
      </c>
      <c r="O63" s="11">
        <v>282</v>
      </c>
      <c r="P63" s="10">
        <f t="shared" si="0"/>
        <v>282000</v>
      </c>
      <c r="Q63" s="25" t="s">
        <v>149</v>
      </c>
      <c r="R63" s="25" t="s">
        <v>0</v>
      </c>
      <c r="S63" s="9">
        <f>N63</f>
        <v>1000</v>
      </c>
      <c r="T63" s="9">
        <v>0</v>
      </c>
    </row>
    <row r="64" spans="1:20" ht="34.5" customHeight="1" x14ac:dyDescent="0.25">
      <c r="B64" s="13">
        <f t="shared" si="1"/>
        <v>57</v>
      </c>
      <c r="C64" s="12">
        <v>45938</v>
      </c>
      <c r="D64" s="24">
        <v>2025</v>
      </c>
      <c r="E64" s="29" t="s">
        <v>28</v>
      </c>
      <c r="F64" s="25" t="s">
        <v>68</v>
      </c>
      <c r="G64" s="25" t="s">
        <v>68</v>
      </c>
      <c r="H64" s="25" t="s">
        <v>933</v>
      </c>
      <c r="I64" s="25" t="s">
        <v>932</v>
      </c>
      <c r="J64" s="25" t="s">
        <v>931</v>
      </c>
      <c r="K64" s="25" t="s">
        <v>930</v>
      </c>
      <c r="L64" s="25" t="s">
        <v>84</v>
      </c>
      <c r="M64" s="25" t="s">
        <v>79</v>
      </c>
      <c r="N64" s="9">
        <v>25</v>
      </c>
      <c r="O64" s="11">
        <v>5325</v>
      </c>
      <c r="P64" s="10">
        <f t="shared" si="0"/>
        <v>133125</v>
      </c>
      <c r="Q64" s="25" t="s">
        <v>82</v>
      </c>
      <c r="R64" s="25" t="s">
        <v>0</v>
      </c>
      <c r="S64" s="9">
        <v>1</v>
      </c>
      <c r="T64" s="9">
        <v>60</v>
      </c>
    </row>
    <row r="65" spans="1:20" ht="34.5" customHeight="1" x14ac:dyDescent="0.25">
      <c r="B65" s="13">
        <f t="shared" si="1"/>
        <v>58</v>
      </c>
      <c r="C65" s="12">
        <v>45938</v>
      </c>
      <c r="D65" s="24">
        <v>2025</v>
      </c>
      <c r="E65" s="29" t="s">
        <v>28</v>
      </c>
      <c r="F65" s="25" t="s">
        <v>68</v>
      </c>
      <c r="G65" s="25" t="s">
        <v>68</v>
      </c>
      <c r="H65" s="25" t="s">
        <v>933</v>
      </c>
      <c r="I65" s="25" t="s">
        <v>932</v>
      </c>
      <c r="J65" s="25" t="s">
        <v>931</v>
      </c>
      <c r="K65" s="25" t="s">
        <v>930</v>
      </c>
      <c r="L65" s="25" t="s">
        <v>83</v>
      </c>
      <c r="M65" s="25" t="s">
        <v>79</v>
      </c>
      <c r="N65" s="9">
        <v>1</v>
      </c>
      <c r="O65" s="11">
        <v>3579</v>
      </c>
      <c r="P65" s="10">
        <f t="shared" si="0"/>
        <v>3579</v>
      </c>
      <c r="Q65" s="25" t="s">
        <v>82</v>
      </c>
      <c r="R65" s="25" t="s">
        <v>0</v>
      </c>
      <c r="S65" s="9">
        <v>1</v>
      </c>
      <c r="T65" s="9">
        <v>60</v>
      </c>
    </row>
    <row r="66" spans="1:20" ht="34.5" customHeight="1" x14ac:dyDescent="0.25">
      <c r="B66" s="13">
        <f t="shared" si="1"/>
        <v>59</v>
      </c>
      <c r="C66" s="12">
        <v>45938</v>
      </c>
      <c r="D66" s="24">
        <v>2025</v>
      </c>
      <c r="E66" s="29" t="s">
        <v>28</v>
      </c>
      <c r="F66" s="25" t="s">
        <v>68</v>
      </c>
      <c r="G66" s="25" t="s">
        <v>68</v>
      </c>
      <c r="H66" s="25" t="s">
        <v>933</v>
      </c>
      <c r="I66" s="25" t="s">
        <v>932</v>
      </c>
      <c r="J66" s="25" t="s">
        <v>931</v>
      </c>
      <c r="K66" s="25" t="s">
        <v>930</v>
      </c>
      <c r="L66" s="25" t="s">
        <v>81</v>
      </c>
      <c r="M66" s="25" t="s">
        <v>79</v>
      </c>
      <c r="N66" s="9">
        <v>13</v>
      </c>
      <c r="O66" s="11">
        <v>1500</v>
      </c>
      <c r="P66" s="10">
        <f t="shared" si="0"/>
        <v>19500</v>
      </c>
      <c r="Q66" s="25" t="s">
        <v>80</v>
      </c>
      <c r="R66" s="25" t="s">
        <v>0</v>
      </c>
      <c r="S66" s="9">
        <v>1</v>
      </c>
      <c r="T66" s="9">
        <v>60</v>
      </c>
    </row>
    <row r="67" spans="1:20" ht="34.5" customHeight="1" x14ac:dyDescent="0.25">
      <c r="B67" s="13">
        <f t="shared" si="1"/>
        <v>60</v>
      </c>
      <c r="C67" s="12">
        <v>45937</v>
      </c>
      <c r="D67" s="34">
        <v>2025</v>
      </c>
      <c r="E67" s="25" t="s">
        <v>29</v>
      </c>
      <c r="F67" s="25" t="s">
        <v>59</v>
      </c>
      <c r="G67" s="25" t="s">
        <v>59</v>
      </c>
      <c r="H67" s="25" t="s">
        <v>177</v>
      </c>
      <c r="I67" s="25" t="s">
        <v>3</v>
      </c>
      <c r="J67" s="25" t="s">
        <v>176</v>
      </c>
      <c r="K67" s="25" t="s">
        <v>929</v>
      </c>
      <c r="L67" s="25" t="s">
        <v>55</v>
      </c>
      <c r="M67" s="25" t="s">
        <v>54</v>
      </c>
      <c r="N67" s="30">
        <v>1150</v>
      </c>
      <c r="O67" s="32">
        <v>2548</v>
      </c>
      <c r="P67" s="31">
        <f t="shared" si="0"/>
        <v>2930200</v>
      </c>
      <c r="Q67" s="25" t="s">
        <v>103</v>
      </c>
      <c r="R67" s="25" t="s">
        <v>1</v>
      </c>
      <c r="S67" s="30">
        <f t="shared" ref="S67:S77" si="6">N67</f>
        <v>1150</v>
      </c>
      <c r="T67" s="30">
        <v>0</v>
      </c>
    </row>
    <row r="68" spans="1:20" ht="34.5" customHeight="1" x14ac:dyDescent="0.25">
      <c r="B68" s="13">
        <f t="shared" si="1"/>
        <v>61</v>
      </c>
      <c r="C68" s="12">
        <v>45938</v>
      </c>
      <c r="D68" s="34">
        <v>2025</v>
      </c>
      <c r="E68" s="25" t="s">
        <v>17</v>
      </c>
      <c r="F68" s="25" t="s">
        <v>883</v>
      </c>
      <c r="G68" s="25" t="s">
        <v>928</v>
      </c>
      <c r="H68" s="25" t="s">
        <v>927</v>
      </c>
      <c r="I68" s="25" t="s">
        <v>21</v>
      </c>
      <c r="J68" s="25" t="s">
        <v>926</v>
      </c>
      <c r="K68" s="25" t="s">
        <v>925</v>
      </c>
      <c r="L68" s="25" t="s">
        <v>102</v>
      </c>
      <c r="M68" s="25" t="s">
        <v>101</v>
      </c>
      <c r="N68" s="9">
        <v>62</v>
      </c>
      <c r="O68" s="11">
        <v>1635</v>
      </c>
      <c r="P68" s="10">
        <f t="shared" si="0"/>
        <v>101370</v>
      </c>
      <c r="Q68" s="25" t="s">
        <v>100</v>
      </c>
      <c r="R68" s="25" t="s">
        <v>1</v>
      </c>
      <c r="S68" s="9">
        <f t="shared" si="6"/>
        <v>62</v>
      </c>
      <c r="T68" s="9">
        <v>0</v>
      </c>
    </row>
    <row r="69" spans="1:20" ht="34.5" customHeight="1" x14ac:dyDescent="0.25">
      <c r="B69" s="13">
        <f t="shared" si="1"/>
        <v>62</v>
      </c>
      <c r="C69" s="12">
        <v>45938</v>
      </c>
      <c r="D69" s="34">
        <v>2025</v>
      </c>
      <c r="E69" s="25" t="s">
        <v>17</v>
      </c>
      <c r="F69" s="25" t="s">
        <v>883</v>
      </c>
      <c r="G69" s="25" t="s">
        <v>924</v>
      </c>
      <c r="H69" s="25" t="s">
        <v>923</v>
      </c>
      <c r="I69" s="25" t="s">
        <v>21</v>
      </c>
      <c r="J69" s="25" t="s">
        <v>922</v>
      </c>
      <c r="K69" s="25" t="s">
        <v>921</v>
      </c>
      <c r="L69" s="25" t="s">
        <v>102</v>
      </c>
      <c r="M69" s="25" t="s">
        <v>101</v>
      </c>
      <c r="N69" s="9">
        <v>70</v>
      </c>
      <c r="O69" s="11">
        <v>1635</v>
      </c>
      <c r="P69" s="10">
        <f t="shared" si="0"/>
        <v>114450</v>
      </c>
      <c r="Q69" s="25" t="s">
        <v>100</v>
      </c>
      <c r="R69" s="25" t="s">
        <v>1</v>
      </c>
      <c r="S69" s="9">
        <f t="shared" si="6"/>
        <v>70</v>
      </c>
      <c r="T69" s="9">
        <v>0</v>
      </c>
    </row>
    <row r="70" spans="1:20" ht="34.5" customHeight="1" x14ac:dyDescent="0.25">
      <c r="B70" s="13">
        <f t="shared" si="1"/>
        <v>63</v>
      </c>
      <c r="C70" s="12">
        <v>45938</v>
      </c>
      <c r="D70" s="34">
        <v>2025</v>
      </c>
      <c r="E70" s="25" t="s">
        <v>17</v>
      </c>
      <c r="F70" s="25" t="s">
        <v>883</v>
      </c>
      <c r="G70" s="25" t="s">
        <v>920</v>
      </c>
      <c r="H70" s="25" t="s">
        <v>919</v>
      </c>
      <c r="I70" s="25" t="s">
        <v>21</v>
      </c>
      <c r="J70" s="25" t="s">
        <v>918</v>
      </c>
      <c r="K70" s="25" t="s">
        <v>917</v>
      </c>
      <c r="L70" s="25" t="s">
        <v>102</v>
      </c>
      <c r="M70" s="25" t="s">
        <v>101</v>
      </c>
      <c r="N70" s="9">
        <v>55</v>
      </c>
      <c r="O70" s="11">
        <v>1635</v>
      </c>
      <c r="P70" s="10">
        <f t="shared" si="0"/>
        <v>89925</v>
      </c>
      <c r="Q70" s="25" t="s">
        <v>100</v>
      </c>
      <c r="R70" s="25" t="s">
        <v>1</v>
      </c>
      <c r="S70" s="9">
        <f t="shared" si="6"/>
        <v>55</v>
      </c>
      <c r="T70" s="9">
        <v>0</v>
      </c>
    </row>
    <row r="71" spans="1:20" ht="34.5" customHeight="1" x14ac:dyDescent="0.25">
      <c r="B71" s="13">
        <f t="shared" si="1"/>
        <v>64</v>
      </c>
      <c r="C71" s="12">
        <v>45938</v>
      </c>
      <c r="D71" s="34">
        <v>2025</v>
      </c>
      <c r="E71" s="25" t="s">
        <v>28</v>
      </c>
      <c r="F71" s="25" t="s">
        <v>70</v>
      </c>
      <c r="G71" s="25" t="s">
        <v>70</v>
      </c>
      <c r="H71" s="25" t="s">
        <v>916</v>
      </c>
      <c r="I71" s="25" t="s">
        <v>3</v>
      </c>
      <c r="J71" s="25" t="s">
        <v>915</v>
      </c>
      <c r="K71" s="25" t="s">
        <v>914</v>
      </c>
      <c r="L71" s="25" t="s">
        <v>102</v>
      </c>
      <c r="M71" s="25" t="s">
        <v>101</v>
      </c>
      <c r="N71" s="9">
        <v>100</v>
      </c>
      <c r="O71" s="11">
        <v>1635</v>
      </c>
      <c r="P71" s="10">
        <f t="shared" si="0"/>
        <v>163500</v>
      </c>
      <c r="Q71" s="25" t="s">
        <v>100</v>
      </c>
      <c r="R71" s="25" t="s">
        <v>1</v>
      </c>
      <c r="S71" s="9">
        <f t="shared" si="6"/>
        <v>100</v>
      </c>
      <c r="T71" s="9">
        <v>0</v>
      </c>
    </row>
    <row r="72" spans="1:20" ht="34.5" customHeight="1" x14ac:dyDescent="0.25">
      <c r="B72" s="13">
        <f t="shared" si="1"/>
        <v>65</v>
      </c>
      <c r="C72" s="12">
        <v>45939</v>
      </c>
      <c r="D72" s="34">
        <v>2025</v>
      </c>
      <c r="E72" s="25" t="s">
        <v>28</v>
      </c>
      <c r="F72" s="25" t="s">
        <v>63</v>
      </c>
      <c r="G72" s="25" t="s">
        <v>913</v>
      </c>
      <c r="H72" s="25" t="s">
        <v>912</v>
      </c>
      <c r="I72" s="25" t="s">
        <v>30</v>
      </c>
      <c r="J72" s="25" t="s">
        <v>911</v>
      </c>
      <c r="K72" s="25" t="s">
        <v>910</v>
      </c>
      <c r="L72" s="25" t="s">
        <v>102</v>
      </c>
      <c r="M72" s="25" t="s">
        <v>101</v>
      </c>
      <c r="N72" s="9">
        <v>48</v>
      </c>
      <c r="O72" s="11">
        <v>1635</v>
      </c>
      <c r="P72" s="10">
        <f t="shared" ref="P72:P135" si="7">+N72*O72</f>
        <v>78480</v>
      </c>
      <c r="Q72" s="25" t="s">
        <v>100</v>
      </c>
      <c r="R72" s="25" t="s">
        <v>1</v>
      </c>
      <c r="S72" s="9">
        <f t="shared" si="6"/>
        <v>48</v>
      </c>
      <c r="T72" s="9">
        <v>0</v>
      </c>
    </row>
    <row r="73" spans="1:20" ht="34.5" customHeight="1" x14ac:dyDescent="0.25">
      <c r="B73" s="13">
        <f t="shared" si="1"/>
        <v>66</v>
      </c>
      <c r="C73" s="12">
        <v>45939</v>
      </c>
      <c r="D73" s="34">
        <v>2025</v>
      </c>
      <c r="E73" s="25" t="s">
        <v>28</v>
      </c>
      <c r="F73" s="25" t="s">
        <v>272</v>
      </c>
      <c r="G73" s="25" t="s">
        <v>272</v>
      </c>
      <c r="H73" s="25" t="s">
        <v>909</v>
      </c>
      <c r="I73" s="25" t="s">
        <v>3</v>
      </c>
      <c r="J73" s="25" t="s">
        <v>908</v>
      </c>
      <c r="K73" s="25" t="s">
        <v>907</v>
      </c>
      <c r="L73" s="25" t="s">
        <v>102</v>
      </c>
      <c r="M73" s="25" t="s">
        <v>101</v>
      </c>
      <c r="N73" s="9">
        <v>117</v>
      </c>
      <c r="O73" s="11">
        <v>1635</v>
      </c>
      <c r="P73" s="10">
        <f t="shared" si="7"/>
        <v>191295</v>
      </c>
      <c r="Q73" s="25" t="s">
        <v>100</v>
      </c>
      <c r="R73" s="25" t="s">
        <v>1</v>
      </c>
      <c r="S73" s="9">
        <f t="shared" si="6"/>
        <v>117</v>
      </c>
      <c r="T73" s="9">
        <v>0</v>
      </c>
    </row>
    <row r="74" spans="1:20" ht="34.5" customHeight="1" x14ac:dyDescent="0.25">
      <c r="B74" s="13">
        <f t="shared" ref="B74:B137" si="8">+B73+1</f>
        <v>67</v>
      </c>
      <c r="C74" s="12">
        <v>45939</v>
      </c>
      <c r="D74" s="34">
        <v>2025</v>
      </c>
      <c r="E74" s="25" t="s">
        <v>28</v>
      </c>
      <c r="F74" s="25" t="s">
        <v>906</v>
      </c>
      <c r="G74" s="25" t="s">
        <v>906</v>
      </c>
      <c r="H74" s="25" t="s">
        <v>905</v>
      </c>
      <c r="I74" s="25" t="s">
        <v>3</v>
      </c>
      <c r="J74" s="25" t="s">
        <v>904</v>
      </c>
      <c r="K74" s="25" t="s">
        <v>903</v>
      </c>
      <c r="L74" s="25" t="s">
        <v>102</v>
      </c>
      <c r="M74" s="25" t="s">
        <v>101</v>
      </c>
      <c r="N74" s="9">
        <v>133</v>
      </c>
      <c r="O74" s="11">
        <v>1635</v>
      </c>
      <c r="P74" s="10">
        <f t="shared" si="7"/>
        <v>217455</v>
      </c>
      <c r="Q74" s="25" t="s">
        <v>100</v>
      </c>
      <c r="R74" s="25" t="s">
        <v>1</v>
      </c>
      <c r="S74" s="9">
        <f t="shared" si="6"/>
        <v>133</v>
      </c>
      <c r="T74" s="9">
        <v>0</v>
      </c>
    </row>
    <row r="75" spans="1:20" ht="34.5" customHeight="1" x14ac:dyDescent="0.25">
      <c r="B75" s="13">
        <f t="shared" si="8"/>
        <v>68</v>
      </c>
      <c r="C75" s="12">
        <v>45939</v>
      </c>
      <c r="D75" s="34">
        <v>2025</v>
      </c>
      <c r="E75" s="25" t="s">
        <v>28</v>
      </c>
      <c r="F75" s="25" t="s">
        <v>68</v>
      </c>
      <c r="G75" s="25" t="s">
        <v>902</v>
      </c>
      <c r="H75" s="25" t="s">
        <v>901</v>
      </c>
      <c r="I75" s="25" t="s">
        <v>30</v>
      </c>
      <c r="J75" s="25" t="s">
        <v>900</v>
      </c>
      <c r="K75" s="25" t="s">
        <v>899</v>
      </c>
      <c r="L75" s="25" t="s">
        <v>102</v>
      </c>
      <c r="M75" s="25" t="s">
        <v>101</v>
      </c>
      <c r="N75" s="9">
        <v>42</v>
      </c>
      <c r="O75" s="11">
        <v>1635</v>
      </c>
      <c r="P75" s="10">
        <f t="shared" si="7"/>
        <v>68670</v>
      </c>
      <c r="Q75" s="25" t="s">
        <v>100</v>
      </c>
      <c r="R75" s="25" t="s">
        <v>1</v>
      </c>
      <c r="S75" s="9">
        <f t="shared" si="6"/>
        <v>42</v>
      </c>
      <c r="T75" s="9">
        <v>0</v>
      </c>
    </row>
    <row r="76" spans="1:20" ht="34.5" customHeight="1" x14ac:dyDescent="0.25">
      <c r="B76" s="13">
        <f t="shared" si="8"/>
        <v>69</v>
      </c>
      <c r="C76" s="12">
        <v>45939</v>
      </c>
      <c r="D76" s="34">
        <v>2025</v>
      </c>
      <c r="E76" s="25" t="s">
        <v>28</v>
      </c>
      <c r="F76" s="25" t="s">
        <v>68</v>
      </c>
      <c r="G76" s="25" t="s">
        <v>898</v>
      </c>
      <c r="H76" s="25" t="s">
        <v>897</v>
      </c>
      <c r="I76" s="25" t="s">
        <v>30</v>
      </c>
      <c r="J76" s="25" t="s">
        <v>896</v>
      </c>
      <c r="K76" s="25" t="s">
        <v>895</v>
      </c>
      <c r="L76" s="25" t="s">
        <v>102</v>
      </c>
      <c r="M76" s="25" t="s">
        <v>101</v>
      </c>
      <c r="N76" s="9">
        <v>40</v>
      </c>
      <c r="O76" s="11">
        <v>1635</v>
      </c>
      <c r="P76" s="10">
        <f t="shared" si="7"/>
        <v>65400</v>
      </c>
      <c r="Q76" s="25" t="s">
        <v>100</v>
      </c>
      <c r="R76" s="25" t="s">
        <v>1</v>
      </c>
      <c r="S76" s="9">
        <f t="shared" si="6"/>
        <v>40</v>
      </c>
      <c r="T76" s="9">
        <v>0</v>
      </c>
    </row>
    <row r="77" spans="1:20" ht="34.5" customHeight="1" x14ac:dyDescent="0.25">
      <c r="B77" s="13">
        <f t="shared" si="8"/>
        <v>70</v>
      </c>
      <c r="C77" s="12">
        <v>45939</v>
      </c>
      <c r="D77" s="34">
        <v>2025</v>
      </c>
      <c r="E77" s="25" t="s">
        <v>28</v>
      </c>
      <c r="F77" s="25" t="s">
        <v>68</v>
      </c>
      <c r="G77" s="25" t="s">
        <v>43</v>
      </c>
      <c r="H77" s="25" t="s">
        <v>894</v>
      </c>
      <c r="I77" s="25" t="s">
        <v>30</v>
      </c>
      <c r="J77" s="25" t="s">
        <v>893</v>
      </c>
      <c r="K77" s="25" t="s">
        <v>892</v>
      </c>
      <c r="L77" s="25" t="s">
        <v>102</v>
      </c>
      <c r="M77" s="25" t="s">
        <v>101</v>
      </c>
      <c r="N77" s="9">
        <v>17</v>
      </c>
      <c r="O77" s="11">
        <v>1635</v>
      </c>
      <c r="P77" s="10">
        <f t="shared" si="7"/>
        <v>27795</v>
      </c>
      <c r="Q77" s="25" t="s">
        <v>100</v>
      </c>
      <c r="R77" s="25" t="s">
        <v>1</v>
      </c>
      <c r="S77" s="9">
        <f t="shared" si="6"/>
        <v>17</v>
      </c>
      <c r="T77" s="9">
        <v>0</v>
      </c>
    </row>
    <row r="78" spans="1:20" ht="34.5" customHeight="1" x14ac:dyDescent="0.25">
      <c r="A78" s="27"/>
      <c r="B78" s="13">
        <f t="shared" si="8"/>
        <v>71</v>
      </c>
      <c r="C78" s="12">
        <v>45940</v>
      </c>
      <c r="D78" s="34">
        <v>2025</v>
      </c>
      <c r="E78" s="25" t="s">
        <v>28</v>
      </c>
      <c r="F78" s="25" t="s">
        <v>68</v>
      </c>
      <c r="G78" s="25" t="s">
        <v>891</v>
      </c>
      <c r="H78" s="25" t="s">
        <v>890</v>
      </c>
      <c r="I78" s="25" t="s">
        <v>30</v>
      </c>
      <c r="J78" s="25" t="s">
        <v>889</v>
      </c>
      <c r="K78" s="25" t="s">
        <v>888</v>
      </c>
      <c r="L78" s="25" t="s">
        <v>95</v>
      </c>
      <c r="M78" s="25" t="s">
        <v>78</v>
      </c>
      <c r="N78" s="9">
        <v>43</v>
      </c>
      <c r="O78" s="11">
        <v>405</v>
      </c>
      <c r="P78" s="10">
        <f t="shared" si="7"/>
        <v>17415</v>
      </c>
      <c r="Q78" s="25" t="s">
        <v>96</v>
      </c>
      <c r="R78" s="25" t="s">
        <v>1</v>
      </c>
      <c r="S78" s="9">
        <f>+N78</f>
        <v>43</v>
      </c>
      <c r="T78" s="9">
        <v>0</v>
      </c>
    </row>
    <row r="79" spans="1:20" ht="34.5" customHeight="1" x14ac:dyDescent="0.25">
      <c r="A79" s="27"/>
      <c r="B79" s="13">
        <f t="shared" si="8"/>
        <v>72</v>
      </c>
      <c r="C79" s="12">
        <v>45940</v>
      </c>
      <c r="D79" s="34">
        <v>2025</v>
      </c>
      <c r="E79" s="25" t="s">
        <v>28</v>
      </c>
      <c r="F79" s="25" t="s">
        <v>68</v>
      </c>
      <c r="G79" s="25" t="s">
        <v>887</v>
      </c>
      <c r="H79" s="25" t="s">
        <v>886</v>
      </c>
      <c r="I79" s="25" t="s">
        <v>30</v>
      </c>
      <c r="J79" s="25" t="s">
        <v>885</v>
      </c>
      <c r="K79" s="25" t="s">
        <v>884</v>
      </c>
      <c r="L79" s="25" t="s">
        <v>95</v>
      </c>
      <c r="M79" s="25" t="s">
        <v>78</v>
      </c>
      <c r="N79" s="9">
        <v>51</v>
      </c>
      <c r="O79" s="11">
        <v>405</v>
      </c>
      <c r="P79" s="10">
        <f t="shared" si="7"/>
        <v>20655</v>
      </c>
      <c r="Q79" s="25" t="s">
        <v>96</v>
      </c>
      <c r="R79" s="25" t="s">
        <v>1</v>
      </c>
      <c r="S79" s="9">
        <f>+N79</f>
        <v>51</v>
      </c>
      <c r="T79" s="9">
        <v>0</v>
      </c>
    </row>
    <row r="80" spans="1:20" ht="34.5" customHeight="1" x14ac:dyDescent="0.25">
      <c r="B80" s="13">
        <f t="shared" si="8"/>
        <v>73</v>
      </c>
      <c r="C80" s="12">
        <v>45940</v>
      </c>
      <c r="D80" s="34">
        <v>2025</v>
      </c>
      <c r="E80" s="25" t="s">
        <v>17</v>
      </c>
      <c r="F80" s="25" t="s">
        <v>883</v>
      </c>
      <c r="G80" s="25" t="s">
        <v>882</v>
      </c>
      <c r="H80" s="25" t="s">
        <v>881</v>
      </c>
      <c r="I80" s="25" t="s">
        <v>21</v>
      </c>
      <c r="J80" s="25" t="s">
        <v>880</v>
      </c>
      <c r="K80" s="25" t="s">
        <v>879</v>
      </c>
      <c r="L80" s="25" t="s">
        <v>102</v>
      </c>
      <c r="M80" s="25" t="s">
        <v>101</v>
      </c>
      <c r="N80" s="9">
        <v>70</v>
      </c>
      <c r="O80" s="11">
        <v>1635</v>
      </c>
      <c r="P80" s="10">
        <f t="shared" si="7"/>
        <v>114450</v>
      </c>
      <c r="Q80" s="25" t="s">
        <v>100</v>
      </c>
      <c r="R80" s="25" t="s">
        <v>1</v>
      </c>
      <c r="S80" s="9">
        <f>N80</f>
        <v>70</v>
      </c>
      <c r="T80" s="9">
        <v>0</v>
      </c>
    </row>
    <row r="81" spans="1:20" ht="34.5" customHeight="1" x14ac:dyDescent="0.25">
      <c r="B81" s="13">
        <f t="shared" si="8"/>
        <v>74</v>
      </c>
      <c r="C81" s="12">
        <v>45940</v>
      </c>
      <c r="D81" s="24">
        <v>2025</v>
      </c>
      <c r="E81" s="25" t="s">
        <v>4</v>
      </c>
      <c r="F81" s="25" t="s">
        <v>111</v>
      </c>
      <c r="G81" s="25" t="s">
        <v>111</v>
      </c>
      <c r="H81" s="25" t="s">
        <v>201</v>
      </c>
      <c r="I81" s="25" t="s">
        <v>3</v>
      </c>
      <c r="J81" s="25" t="s">
        <v>197</v>
      </c>
      <c r="K81" s="25" t="s">
        <v>878</v>
      </c>
      <c r="L81" s="25" t="s">
        <v>55</v>
      </c>
      <c r="M81" s="25" t="s">
        <v>54</v>
      </c>
      <c r="N81" s="9">
        <v>74</v>
      </c>
      <c r="O81" s="11">
        <v>2548</v>
      </c>
      <c r="P81" s="10">
        <f t="shared" si="7"/>
        <v>188552</v>
      </c>
      <c r="Q81" s="25" t="s">
        <v>103</v>
      </c>
      <c r="R81" s="25" t="s">
        <v>1</v>
      </c>
      <c r="S81" s="9">
        <f>N81</f>
        <v>74</v>
      </c>
      <c r="T81" s="9">
        <v>0</v>
      </c>
    </row>
    <row r="82" spans="1:20" s="26" customFormat="1" ht="51.75" x14ac:dyDescent="0.25">
      <c r="B82" s="13">
        <f t="shared" si="8"/>
        <v>75</v>
      </c>
      <c r="C82" s="12">
        <v>45938</v>
      </c>
      <c r="D82" s="34">
        <v>2025</v>
      </c>
      <c r="E82" s="25" t="s">
        <v>25</v>
      </c>
      <c r="F82" s="25" t="s">
        <v>256</v>
      </c>
      <c r="G82" s="25" t="s">
        <v>255</v>
      </c>
      <c r="H82" s="25" t="s">
        <v>254</v>
      </c>
      <c r="I82" s="25" t="s">
        <v>30</v>
      </c>
      <c r="J82" s="25" t="s">
        <v>253</v>
      </c>
      <c r="K82" s="25" t="s">
        <v>753</v>
      </c>
      <c r="L82" s="25" t="s">
        <v>61</v>
      </c>
      <c r="M82" s="25" t="s">
        <v>10</v>
      </c>
      <c r="N82" s="30">
        <v>200</v>
      </c>
      <c r="O82" s="32">
        <v>0</v>
      </c>
      <c r="P82" s="31">
        <f t="shared" si="7"/>
        <v>0</v>
      </c>
      <c r="Q82" s="25" t="s">
        <v>146</v>
      </c>
      <c r="R82" s="25" t="s">
        <v>5</v>
      </c>
      <c r="S82" s="30">
        <f>N82/2</f>
        <v>100</v>
      </c>
      <c r="T82" s="30">
        <v>0</v>
      </c>
    </row>
    <row r="83" spans="1:20" s="26" customFormat="1" ht="51.75" x14ac:dyDescent="0.25">
      <c r="B83" s="13">
        <f t="shared" si="8"/>
        <v>76</v>
      </c>
      <c r="C83" s="12">
        <v>45939</v>
      </c>
      <c r="D83" s="34">
        <v>2025</v>
      </c>
      <c r="E83" s="25" t="s">
        <v>28</v>
      </c>
      <c r="F83" s="25" t="s">
        <v>68</v>
      </c>
      <c r="G83" s="25" t="s">
        <v>877</v>
      </c>
      <c r="H83" s="25" t="s">
        <v>876</v>
      </c>
      <c r="I83" s="25" t="s">
        <v>30</v>
      </c>
      <c r="J83" s="25" t="s">
        <v>875</v>
      </c>
      <c r="K83" s="25" t="s">
        <v>725</v>
      </c>
      <c r="L83" s="25" t="s">
        <v>61</v>
      </c>
      <c r="M83" s="25" t="s">
        <v>10</v>
      </c>
      <c r="N83" s="30">
        <v>400</v>
      </c>
      <c r="O83" s="32">
        <v>0</v>
      </c>
      <c r="P83" s="31">
        <f t="shared" si="7"/>
        <v>0</v>
      </c>
      <c r="Q83" s="25" t="s">
        <v>146</v>
      </c>
      <c r="R83" s="25" t="s">
        <v>5</v>
      </c>
      <c r="S83" s="30">
        <f>N83/2</f>
        <v>200</v>
      </c>
      <c r="T83" s="30">
        <v>0</v>
      </c>
    </row>
    <row r="84" spans="1:20" s="26" customFormat="1" ht="51.75" x14ac:dyDescent="0.25">
      <c r="B84" s="13">
        <f t="shared" si="8"/>
        <v>77</v>
      </c>
      <c r="C84" s="12">
        <v>45939</v>
      </c>
      <c r="D84" s="34">
        <v>2025</v>
      </c>
      <c r="E84" s="25" t="s">
        <v>28</v>
      </c>
      <c r="F84" s="25" t="s">
        <v>68</v>
      </c>
      <c r="G84" s="25" t="s">
        <v>874</v>
      </c>
      <c r="H84" s="25" t="s">
        <v>873</v>
      </c>
      <c r="I84" s="25" t="s">
        <v>30</v>
      </c>
      <c r="J84" s="25" t="s">
        <v>872</v>
      </c>
      <c r="K84" s="25" t="s">
        <v>722</v>
      </c>
      <c r="L84" s="25" t="s">
        <v>61</v>
      </c>
      <c r="M84" s="25" t="s">
        <v>10</v>
      </c>
      <c r="N84" s="30">
        <v>400</v>
      </c>
      <c r="O84" s="32">
        <v>0</v>
      </c>
      <c r="P84" s="31">
        <f t="shared" si="7"/>
        <v>0</v>
      </c>
      <c r="Q84" s="25" t="s">
        <v>146</v>
      </c>
      <c r="R84" s="25" t="s">
        <v>5</v>
      </c>
      <c r="S84" s="30">
        <f>N84/2</f>
        <v>200</v>
      </c>
      <c r="T84" s="30">
        <v>0</v>
      </c>
    </row>
    <row r="85" spans="1:20" s="3" customFormat="1" ht="34.5" customHeight="1" x14ac:dyDescent="0.25">
      <c r="B85" s="13">
        <f t="shared" si="8"/>
        <v>78</v>
      </c>
      <c r="C85" s="12">
        <v>45939</v>
      </c>
      <c r="D85" s="34">
        <v>2025</v>
      </c>
      <c r="E85" s="25" t="s">
        <v>28</v>
      </c>
      <c r="F85" s="25" t="s">
        <v>68</v>
      </c>
      <c r="G85" s="25" t="s">
        <v>871</v>
      </c>
      <c r="H85" s="25" t="s">
        <v>870</v>
      </c>
      <c r="I85" s="25" t="s">
        <v>30</v>
      </c>
      <c r="J85" s="25" t="s">
        <v>869</v>
      </c>
      <c r="K85" s="25" t="s">
        <v>695</v>
      </c>
      <c r="L85" s="25" t="s">
        <v>87</v>
      </c>
      <c r="M85" s="25" t="s">
        <v>85</v>
      </c>
      <c r="N85" s="9">
        <v>30</v>
      </c>
      <c r="O85" s="11">
        <v>248</v>
      </c>
      <c r="P85" s="10">
        <f t="shared" si="7"/>
        <v>7440</v>
      </c>
      <c r="Q85" s="25" t="s">
        <v>86</v>
      </c>
      <c r="R85" s="25" t="s">
        <v>5</v>
      </c>
      <c r="S85" s="9">
        <f>N85</f>
        <v>30</v>
      </c>
      <c r="T85" s="9">
        <v>0</v>
      </c>
    </row>
    <row r="86" spans="1:20" s="3" customFormat="1" ht="34.5" customHeight="1" x14ac:dyDescent="0.25">
      <c r="B86" s="13">
        <f t="shared" si="8"/>
        <v>79</v>
      </c>
      <c r="C86" s="12">
        <v>45939</v>
      </c>
      <c r="D86" s="34">
        <v>2025</v>
      </c>
      <c r="E86" s="25" t="s">
        <v>28</v>
      </c>
      <c r="F86" s="25" t="s">
        <v>68</v>
      </c>
      <c r="G86" s="25" t="s">
        <v>868</v>
      </c>
      <c r="H86" s="25" t="s">
        <v>867</v>
      </c>
      <c r="I86" s="25" t="s">
        <v>30</v>
      </c>
      <c r="J86" s="25" t="s">
        <v>866</v>
      </c>
      <c r="K86" s="25" t="s">
        <v>541</v>
      </c>
      <c r="L86" s="25" t="s">
        <v>132</v>
      </c>
      <c r="M86" s="25" t="s">
        <v>104</v>
      </c>
      <c r="N86" s="9">
        <v>25</v>
      </c>
      <c r="O86" s="11">
        <v>210</v>
      </c>
      <c r="P86" s="10">
        <f t="shared" si="7"/>
        <v>5250</v>
      </c>
      <c r="Q86" s="25" t="s">
        <v>125</v>
      </c>
      <c r="R86" s="25" t="s">
        <v>5</v>
      </c>
      <c r="S86" s="9">
        <f>+N86*8</f>
        <v>200</v>
      </c>
      <c r="T86" s="9">
        <v>0</v>
      </c>
    </row>
    <row r="87" spans="1:20" s="3" customFormat="1" ht="34.5" customHeight="1" x14ac:dyDescent="0.25">
      <c r="B87" s="13">
        <f t="shared" si="8"/>
        <v>80</v>
      </c>
      <c r="C87" s="12">
        <v>45940</v>
      </c>
      <c r="D87" s="34">
        <v>2025</v>
      </c>
      <c r="E87" s="25" t="s">
        <v>17</v>
      </c>
      <c r="F87" s="25" t="s">
        <v>18</v>
      </c>
      <c r="G87" s="25" t="s">
        <v>865</v>
      </c>
      <c r="H87" s="25" t="s">
        <v>864</v>
      </c>
      <c r="I87" s="25" t="s">
        <v>21</v>
      </c>
      <c r="J87" s="25" t="s">
        <v>863</v>
      </c>
      <c r="K87" s="25" t="s">
        <v>540</v>
      </c>
      <c r="L87" s="25" t="s">
        <v>87</v>
      </c>
      <c r="M87" s="25" t="s">
        <v>85</v>
      </c>
      <c r="N87" s="9">
        <v>50</v>
      </c>
      <c r="O87" s="11">
        <v>248</v>
      </c>
      <c r="P87" s="10">
        <f t="shared" si="7"/>
        <v>12400</v>
      </c>
      <c r="Q87" s="25" t="s">
        <v>86</v>
      </c>
      <c r="R87" s="25" t="s">
        <v>5</v>
      </c>
      <c r="S87" s="9">
        <f>N87</f>
        <v>50</v>
      </c>
      <c r="T87" s="9">
        <v>0</v>
      </c>
    </row>
    <row r="88" spans="1:20" s="26" customFormat="1" ht="34.5" x14ac:dyDescent="0.25">
      <c r="B88" s="13">
        <f t="shared" si="8"/>
        <v>81</v>
      </c>
      <c r="C88" s="12">
        <v>45940</v>
      </c>
      <c r="D88" s="34">
        <v>2025</v>
      </c>
      <c r="E88" s="25" t="s">
        <v>17</v>
      </c>
      <c r="F88" s="25" t="s">
        <v>18</v>
      </c>
      <c r="G88" s="25" t="s">
        <v>862</v>
      </c>
      <c r="H88" s="25" t="s">
        <v>861</v>
      </c>
      <c r="I88" s="25" t="s">
        <v>135</v>
      </c>
      <c r="J88" s="25" t="s">
        <v>860</v>
      </c>
      <c r="K88" s="25" t="s">
        <v>539</v>
      </c>
      <c r="L88" s="25" t="s">
        <v>61</v>
      </c>
      <c r="M88" s="25" t="s">
        <v>10</v>
      </c>
      <c r="N88" s="30">
        <v>74</v>
      </c>
      <c r="O88" s="32">
        <v>0</v>
      </c>
      <c r="P88" s="31">
        <f t="shared" si="7"/>
        <v>0</v>
      </c>
      <c r="Q88" s="25" t="s">
        <v>146</v>
      </c>
      <c r="R88" s="25" t="s">
        <v>5</v>
      </c>
      <c r="S88" s="30">
        <f>N88/2</f>
        <v>37</v>
      </c>
      <c r="T88" s="30">
        <v>0</v>
      </c>
    </row>
    <row r="89" spans="1:20" s="3" customFormat="1" x14ac:dyDescent="0.25">
      <c r="B89" s="13">
        <f t="shared" si="8"/>
        <v>82</v>
      </c>
      <c r="C89" s="12">
        <v>45940</v>
      </c>
      <c r="D89" s="34">
        <v>2025</v>
      </c>
      <c r="E89" s="25" t="s">
        <v>17</v>
      </c>
      <c r="F89" s="25" t="s">
        <v>18</v>
      </c>
      <c r="G89" s="25" t="s">
        <v>859</v>
      </c>
      <c r="H89" s="25" t="s">
        <v>858</v>
      </c>
      <c r="I89" s="25" t="s">
        <v>857</v>
      </c>
      <c r="J89" s="25" t="s">
        <v>856</v>
      </c>
      <c r="K89" s="25" t="s">
        <v>538</v>
      </c>
      <c r="L89" s="25" t="s">
        <v>132</v>
      </c>
      <c r="M89" s="25" t="s">
        <v>104</v>
      </c>
      <c r="N89" s="9">
        <v>60</v>
      </c>
      <c r="O89" s="11">
        <v>210</v>
      </c>
      <c r="P89" s="10">
        <f t="shared" si="7"/>
        <v>12600</v>
      </c>
      <c r="Q89" s="25" t="s">
        <v>125</v>
      </c>
      <c r="R89" s="25" t="s">
        <v>5</v>
      </c>
      <c r="S89" s="9">
        <f>+N89*8</f>
        <v>480</v>
      </c>
      <c r="T89" s="9">
        <v>0</v>
      </c>
    </row>
    <row r="90" spans="1:20" s="3" customFormat="1" ht="34.5" customHeight="1" x14ac:dyDescent="0.25">
      <c r="B90" s="13">
        <f t="shared" si="8"/>
        <v>83</v>
      </c>
      <c r="C90" s="12">
        <v>45939</v>
      </c>
      <c r="D90" s="24">
        <v>2025</v>
      </c>
      <c r="E90" s="25" t="s">
        <v>26</v>
      </c>
      <c r="F90" s="25" t="s">
        <v>110</v>
      </c>
      <c r="G90" s="25" t="s">
        <v>121</v>
      </c>
      <c r="H90" s="25" t="s">
        <v>224</v>
      </c>
      <c r="I90" s="25" t="s">
        <v>30</v>
      </c>
      <c r="J90" s="25" t="s">
        <v>196</v>
      </c>
      <c r="K90" s="25" t="s">
        <v>855</v>
      </c>
      <c r="L90" s="25" t="s">
        <v>785</v>
      </c>
      <c r="M90" s="25" t="s">
        <v>6</v>
      </c>
      <c r="N90" s="9">
        <v>200</v>
      </c>
      <c r="O90" s="11">
        <v>299.56</v>
      </c>
      <c r="P90" s="10">
        <f t="shared" si="7"/>
        <v>59912</v>
      </c>
      <c r="Q90" s="25" t="s">
        <v>223</v>
      </c>
      <c r="R90" s="25" t="s">
        <v>0</v>
      </c>
      <c r="S90" s="9">
        <f>+N90/10</f>
        <v>20</v>
      </c>
      <c r="T90" s="9">
        <v>0</v>
      </c>
    </row>
    <row r="91" spans="1:20" s="3" customFormat="1" ht="34.5" customHeight="1" x14ac:dyDescent="0.25">
      <c r="B91" s="13">
        <f t="shared" si="8"/>
        <v>84</v>
      </c>
      <c r="C91" s="12">
        <v>45939</v>
      </c>
      <c r="D91" s="24">
        <v>2025</v>
      </c>
      <c r="E91" s="25" t="s">
        <v>26</v>
      </c>
      <c r="F91" s="25" t="s">
        <v>110</v>
      </c>
      <c r="G91" s="25" t="s">
        <v>121</v>
      </c>
      <c r="H91" s="25" t="s">
        <v>224</v>
      </c>
      <c r="I91" s="25" t="s">
        <v>30</v>
      </c>
      <c r="J91" s="25" t="s">
        <v>196</v>
      </c>
      <c r="K91" s="25" t="s">
        <v>855</v>
      </c>
      <c r="L91" s="25" t="s">
        <v>261</v>
      </c>
      <c r="M91" s="25" t="s">
        <v>6</v>
      </c>
      <c r="N91" s="9">
        <v>25</v>
      </c>
      <c r="O91" s="11">
        <v>429.25</v>
      </c>
      <c r="P91" s="10">
        <f t="shared" si="7"/>
        <v>10731.25</v>
      </c>
      <c r="Q91" s="25" t="s">
        <v>223</v>
      </c>
      <c r="R91" s="25" t="s">
        <v>0</v>
      </c>
      <c r="S91" s="9">
        <f>+N91/10</f>
        <v>2.5</v>
      </c>
      <c r="T91" s="9">
        <v>0</v>
      </c>
    </row>
    <row r="92" spans="1:20" s="26" customFormat="1" ht="51.75" x14ac:dyDescent="0.25">
      <c r="B92" s="13">
        <f t="shared" si="8"/>
        <v>85</v>
      </c>
      <c r="C92" s="12">
        <v>45939</v>
      </c>
      <c r="D92" s="24">
        <v>2025</v>
      </c>
      <c r="E92" s="25" t="s">
        <v>26</v>
      </c>
      <c r="F92" s="25" t="s">
        <v>110</v>
      </c>
      <c r="G92" s="25" t="s">
        <v>121</v>
      </c>
      <c r="H92" s="25" t="s">
        <v>224</v>
      </c>
      <c r="I92" s="25" t="s">
        <v>30</v>
      </c>
      <c r="J92" s="25" t="s">
        <v>196</v>
      </c>
      <c r="K92" s="25" t="s">
        <v>855</v>
      </c>
      <c r="L92" s="25" t="s">
        <v>469</v>
      </c>
      <c r="M92" s="25" t="s">
        <v>6</v>
      </c>
      <c r="N92" s="9">
        <v>300</v>
      </c>
      <c r="O92" s="11">
        <v>110</v>
      </c>
      <c r="P92" s="10">
        <f t="shared" si="7"/>
        <v>33000</v>
      </c>
      <c r="Q92" s="25" t="s">
        <v>237</v>
      </c>
      <c r="R92" s="28" t="s">
        <v>0</v>
      </c>
      <c r="S92" s="9">
        <f>+N92/10</f>
        <v>30</v>
      </c>
      <c r="T92" s="9">
        <v>0</v>
      </c>
    </row>
    <row r="93" spans="1:20" ht="34.5" customHeight="1" x14ac:dyDescent="0.25">
      <c r="B93" s="13">
        <f t="shared" si="8"/>
        <v>86</v>
      </c>
      <c r="C93" s="12">
        <v>45939</v>
      </c>
      <c r="D93" s="24">
        <v>2025</v>
      </c>
      <c r="E93" s="29" t="s">
        <v>28</v>
      </c>
      <c r="F93" s="25" t="s">
        <v>192</v>
      </c>
      <c r="G93" s="25" t="s">
        <v>192</v>
      </c>
      <c r="H93" s="25" t="s">
        <v>851</v>
      </c>
      <c r="I93" s="25" t="s">
        <v>3</v>
      </c>
      <c r="J93" s="25" t="s">
        <v>850</v>
      </c>
      <c r="K93" s="25" t="s">
        <v>852</v>
      </c>
      <c r="L93" s="25" t="s">
        <v>84</v>
      </c>
      <c r="M93" s="25" t="s">
        <v>79</v>
      </c>
      <c r="N93" s="9">
        <v>25</v>
      </c>
      <c r="O93" s="11">
        <v>5325</v>
      </c>
      <c r="P93" s="10">
        <f t="shared" si="7"/>
        <v>133125</v>
      </c>
      <c r="Q93" s="25" t="s">
        <v>82</v>
      </c>
      <c r="R93" s="25" t="s">
        <v>0</v>
      </c>
      <c r="S93" s="9">
        <v>1</v>
      </c>
      <c r="T93" s="9">
        <v>60</v>
      </c>
    </row>
    <row r="94" spans="1:20" x14ac:dyDescent="0.25">
      <c r="B94" s="13">
        <f t="shared" si="8"/>
        <v>87</v>
      </c>
      <c r="C94" s="12">
        <v>45939</v>
      </c>
      <c r="D94" s="24">
        <v>2025</v>
      </c>
      <c r="E94" s="29" t="s">
        <v>28</v>
      </c>
      <c r="F94" s="25" t="s">
        <v>192</v>
      </c>
      <c r="G94" s="25" t="s">
        <v>192</v>
      </c>
      <c r="H94" s="25" t="s">
        <v>851</v>
      </c>
      <c r="I94" s="25" t="s">
        <v>3</v>
      </c>
      <c r="J94" s="25" t="s">
        <v>850</v>
      </c>
      <c r="K94" s="25" t="s">
        <v>852</v>
      </c>
      <c r="L94" s="25" t="s">
        <v>83</v>
      </c>
      <c r="M94" s="25" t="s">
        <v>79</v>
      </c>
      <c r="N94" s="9">
        <v>1</v>
      </c>
      <c r="O94" s="11">
        <v>3579</v>
      </c>
      <c r="P94" s="10">
        <f t="shared" si="7"/>
        <v>3579</v>
      </c>
      <c r="Q94" s="25" t="s">
        <v>82</v>
      </c>
      <c r="R94" s="25" t="s">
        <v>0</v>
      </c>
      <c r="S94" s="9">
        <v>1</v>
      </c>
      <c r="T94" s="9">
        <v>60</v>
      </c>
    </row>
    <row r="95" spans="1:20" x14ac:dyDescent="0.25">
      <c r="B95" s="13">
        <f t="shared" si="8"/>
        <v>88</v>
      </c>
      <c r="C95" s="12">
        <v>45939</v>
      </c>
      <c r="D95" s="24">
        <v>2025</v>
      </c>
      <c r="E95" s="29" t="s">
        <v>28</v>
      </c>
      <c r="F95" s="25" t="s">
        <v>192</v>
      </c>
      <c r="G95" s="25" t="s">
        <v>192</v>
      </c>
      <c r="H95" s="25" t="s">
        <v>851</v>
      </c>
      <c r="I95" s="25" t="s">
        <v>3</v>
      </c>
      <c r="J95" s="25" t="s">
        <v>850</v>
      </c>
      <c r="K95" s="25" t="s">
        <v>852</v>
      </c>
      <c r="L95" s="25" t="s">
        <v>81</v>
      </c>
      <c r="M95" s="25" t="s">
        <v>79</v>
      </c>
      <c r="N95" s="9">
        <v>13</v>
      </c>
      <c r="O95" s="11">
        <v>1500</v>
      </c>
      <c r="P95" s="10">
        <f t="shared" si="7"/>
        <v>19500</v>
      </c>
      <c r="Q95" s="25" t="s">
        <v>80</v>
      </c>
      <c r="R95" s="25" t="s">
        <v>0</v>
      </c>
      <c r="S95" s="9">
        <v>1</v>
      </c>
      <c r="T95" s="9">
        <v>60</v>
      </c>
    </row>
    <row r="96" spans="1:20" ht="34.5" customHeight="1" x14ac:dyDescent="0.25">
      <c r="A96" s="3"/>
      <c r="B96" s="13">
        <f t="shared" si="8"/>
        <v>89</v>
      </c>
      <c r="C96" s="12">
        <v>45939</v>
      </c>
      <c r="D96" s="24">
        <v>2025</v>
      </c>
      <c r="E96" s="29" t="s">
        <v>28</v>
      </c>
      <c r="F96" s="25" t="s">
        <v>192</v>
      </c>
      <c r="G96" s="25" t="s">
        <v>192</v>
      </c>
      <c r="H96" s="25" t="s">
        <v>851</v>
      </c>
      <c r="I96" s="25" t="s">
        <v>3</v>
      </c>
      <c r="J96" s="25" t="s">
        <v>850</v>
      </c>
      <c r="K96" s="25" t="s">
        <v>849</v>
      </c>
      <c r="L96" s="25" t="s">
        <v>134</v>
      </c>
      <c r="M96" s="25" t="s">
        <v>44</v>
      </c>
      <c r="N96" s="9">
        <v>100</v>
      </c>
      <c r="O96" s="11">
        <v>788.5</v>
      </c>
      <c r="P96" s="10">
        <f t="shared" si="7"/>
        <v>78850</v>
      </c>
      <c r="Q96" s="25" t="s">
        <v>133</v>
      </c>
      <c r="R96" s="25" t="s">
        <v>0</v>
      </c>
      <c r="S96" s="9">
        <f>N96*5</f>
        <v>500</v>
      </c>
      <c r="T96" s="9">
        <v>0</v>
      </c>
    </row>
    <row r="97" spans="2:20" s="27" customFormat="1" ht="51.75" x14ac:dyDescent="0.25">
      <c r="B97" s="13">
        <f t="shared" si="8"/>
        <v>90</v>
      </c>
      <c r="C97" s="12">
        <v>45939</v>
      </c>
      <c r="D97" s="24">
        <v>2025</v>
      </c>
      <c r="E97" s="29" t="s">
        <v>28</v>
      </c>
      <c r="F97" s="25" t="s">
        <v>192</v>
      </c>
      <c r="G97" s="25" t="s">
        <v>192</v>
      </c>
      <c r="H97" s="25" t="s">
        <v>851</v>
      </c>
      <c r="I97" s="25" t="s">
        <v>3</v>
      </c>
      <c r="J97" s="25" t="s">
        <v>850</v>
      </c>
      <c r="K97" s="25" t="s">
        <v>849</v>
      </c>
      <c r="L97" s="25" t="s">
        <v>227</v>
      </c>
      <c r="M97" s="25" t="s">
        <v>44</v>
      </c>
      <c r="N97" s="9">
        <v>100</v>
      </c>
      <c r="O97" s="11">
        <v>1125</v>
      </c>
      <c r="P97" s="10">
        <f t="shared" si="7"/>
        <v>112500</v>
      </c>
      <c r="Q97" s="25" t="s">
        <v>226</v>
      </c>
      <c r="R97" s="25" t="s">
        <v>0</v>
      </c>
      <c r="S97" s="9">
        <f>N97</f>
        <v>100</v>
      </c>
      <c r="T97" s="9">
        <v>0</v>
      </c>
    </row>
    <row r="98" spans="2:20" s="27" customFormat="1" ht="34.5" x14ac:dyDescent="0.25">
      <c r="B98" s="13">
        <f t="shared" si="8"/>
        <v>91</v>
      </c>
      <c r="C98" s="12">
        <v>45944</v>
      </c>
      <c r="D98" s="24">
        <v>2025</v>
      </c>
      <c r="E98" s="25" t="s">
        <v>48</v>
      </c>
      <c r="F98" s="25" t="s">
        <v>834</v>
      </c>
      <c r="G98" s="25" t="s">
        <v>835</v>
      </c>
      <c r="H98" s="25" t="s">
        <v>124</v>
      </c>
      <c r="I98" s="25" t="s">
        <v>124</v>
      </c>
      <c r="J98" s="25" t="s">
        <v>124</v>
      </c>
      <c r="K98" s="25" t="s">
        <v>534</v>
      </c>
      <c r="L98" s="25" t="s">
        <v>252</v>
      </c>
      <c r="M98" s="25" t="s">
        <v>241</v>
      </c>
      <c r="N98" s="9">
        <v>160</v>
      </c>
      <c r="O98" s="11">
        <v>19.899999999999999</v>
      </c>
      <c r="P98" s="10">
        <f t="shared" si="7"/>
        <v>3184</v>
      </c>
      <c r="Q98" s="25" t="s">
        <v>251</v>
      </c>
      <c r="R98" s="25" t="s">
        <v>5</v>
      </c>
      <c r="S98" s="9">
        <v>32</v>
      </c>
      <c r="T98" s="9">
        <v>0</v>
      </c>
    </row>
    <row r="99" spans="2:20" s="27" customFormat="1" ht="34.5" x14ac:dyDescent="0.25">
      <c r="B99" s="13">
        <f t="shared" si="8"/>
        <v>92</v>
      </c>
      <c r="C99" s="12">
        <v>45944</v>
      </c>
      <c r="D99" s="24">
        <v>2025</v>
      </c>
      <c r="E99" s="25" t="s">
        <v>48</v>
      </c>
      <c r="F99" s="25" t="s">
        <v>834</v>
      </c>
      <c r="G99" s="25" t="s">
        <v>835</v>
      </c>
      <c r="H99" s="25" t="s">
        <v>124</v>
      </c>
      <c r="I99" s="25" t="s">
        <v>124</v>
      </c>
      <c r="J99" s="25" t="s">
        <v>124</v>
      </c>
      <c r="K99" s="25" t="s">
        <v>534</v>
      </c>
      <c r="L99" s="25" t="s">
        <v>250</v>
      </c>
      <c r="M99" s="25" t="s">
        <v>241</v>
      </c>
      <c r="N99" s="9">
        <v>32</v>
      </c>
      <c r="O99" s="11">
        <v>220</v>
      </c>
      <c r="P99" s="10">
        <f t="shared" si="7"/>
        <v>7040</v>
      </c>
      <c r="Q99" s="25" t="s">
        <v>249</v>
      </c>
      <c r="R99" s="25" t="s">
        <v>5</v>
      </c>
      <c r="S99" s="9">
        <v>32</v>
      </c>
      <c r="T99" s="9">
        <v>0</v>
      </c>
    </row>
    <row r="100" spans="2:20" s="27" customFormat="1" ht="34.5" x14ac:dyDescent="0.25">
      <c r="B100" s="13">
        <f t="shared" si="8"/>
        <v>93</v>
      </c>
      <c r="C100" s="12">
        <v>45944</v>
      </c>
      <c r="D100" s="24">
        <v>2025</v>
      </c>
      <c r="E100" s="25" t="s">
        <v>48</v>
      </c>
      <c r="F100" s="25" t="s">
        <v>834</v>
      </c>
      <c r="G100" s="25" t="s">
        <v>835</v>
      </c>
      <c r="H100" s="25" t="s">
        <v>124</v>
      </c>
      <c r="I100" s="25" t="s">
        <v>124</v>
      </c>
      <c r="J100" s="25" t="s">
        <v>124</v>
      </c>
      <c r="K100" s="25" t="s">
        <v>534</v>
      </c>
      <c r="L100" s="25" t="s">
        <v>248</v>
      </c>
      <c r="M100" s="25" t="s">
        <v>241</v>
      </c>
      <c r="N100" s="9">
        <v>32</v>
      </c>
      <c r="O100" s="11">
        <v>150</v>
      </c>
      <c r="P100" s="10">
        <f t="shared" si="7"/>
        <v>4800</v>
      </c>
      <c r="Q100" s="25" t="s">
        <v>247</v>
      </c>
      <c r="R100" s="25" t="s">
        <v>5</v>
      </c>
      <c r="S100" s="9">
        <v>32</v>
      </c>
      <c r="T100" s="9">
        <v>0</v>
      </c>
    </row>
    <row r="101" spans="2:20" s="27" customFormat="1" ht="34.5" x14ac:dyDescent="0.25">
      <c r="B101" s="13">
        <f t="shared" si="8"/>
        <v>94</v>
      </c>
      <c r="C101" s="12">
        <v>45944</v>
      </c>
      <c r="D101" s="24">
        <v>2025</v>
      </c>
      <c r="E101" s="25" t="s">
        <v>48</v>
      </c>
      <c r="F101" s="25" t="s">
        <v>834</v>
      </c>
      <c r="G101" s="25" t="s">
        <v>835</v>
      </c>
      <c r="H101" s="25" t="s">
        <v>124</v>
      </c>
      <c r="I101" s="25" t="s">
        <v>124</v>
      </c>
      <c r="J101" s="25" t="s">
        <v>124</v>
      </c>
      <c r="K101" s="25" t="s">
        <v>534</v>
      </c>
      <c r="L101" s="25" t="s">
        <v>246</v>
      </c>
      <c r="M101" s="25" t="s">
        <v>241</v>
      </c>
      <c r="N101" s="9">
        <v>96</v>
      </c>
      <c r="O101" s="11">
        <v>27</v>
      </c>
      <c r="P101" s="10">
        <f t="shared" si="7"/>
        <v>2592</v>
      </c>
      <c r="Q101" s="25" t="s">
        <v>245</v>
      </c>
      <c r="R101" s="25" t="s">
        <v>5</v>
      </c>
      <c r="S101" s="9">
        <v>32</v>
      </c>
      <c r="T101" s="9">
        <v>0</v>
      </c>
    </row>
    <row r="102" spans="2:20" s="27" customFormat="1" ht="34.5" x14ac:dyDescent="0.25">
      <c r="B102" s="13">
        <f t="shared" si="8"/>
        <v>95</v>
      </c>
      <c r="C102" s="12">
        <v>45944</v>
      </c>
      <c r="D102" s="24">
        <v>2025</v>
      </c>
      <c r="E102" s="25" t="s">
        <v>48</v>
      </c>
      <c r="F102" s="25" t="s">
        <v>834</v>
      </c>
      <c r="G102" s="25" t="s">
        <v>835</v>
      </c>
      <c r="H102" s="25" t="s">
        <v>124</v>
      </c>
      <c r="I102" s="25" t="s">
        <v>124</v>
      </c>
      <c r="J102" s="25" t="s">
        <v>124</v>
      </c>
      <c r="K102" s="25" t="s">
        <v>534</v>
      </c>
      <c r="L102" s="25" t="s">
        <v>244</v>
      </c>
      <c r="M102" s="25" t="s">
        <v>241</v>
      </c>
      <c r="N102" s="9">
        <v>800</v>
      </c>
      <c r="O102" s="11">
        <v>2.6</v>
      </c>
      <c r="P102" s="10">
        <f t="shared" si="7"/>
        <v>2080</v>
      </c>
      <c r="Q102" s="25" t="s">
        <v>243</v>
      </c>
      <c r="R102" s="25" t="s">
        <v>5</v>
      </c>
      <c r="S102" s="9">
        <v>32</v>
      </c>
      <c r="T102" s="9">
        <v>0</v>
      </c>
    </row>
    <row r="103" spans="2:20" s="27" customFormat="1" ht="34.5" x14ac:dyDescent="0.25">
      <c r="B103" s="13">
        <f t="shared" si="8"/>
        <v>96</v>
      </c>
      <c r="C103" s="12">
        <v>45944</v>
      </c>
      <c r="D103" s="24">
        <v>2025</v>
      </c>
      <c r="E103" s="25" t="s">
        <v>48</v>
      </c>
      <c r="F103" s="25" t="s">
        <v>834</v>
      </c>
      <c r="G103" s="25" t="s">
        <v>835</v>
      </c>
      <c r="H103" s="25" t="s">
        <v>124</v>
      </c>
      <c r="I103" s="25" t="s">
        <v>124</v>
      </c>
      <c r="J103" s="25" t="s">
        <v>124</v>
      </c>
      <c r="K103" s="25" t="s">
        <v>534</v>
      </c>
      <c r="L103" s="25" t="s">
        <v>242</v>
      </c>
      <c r="M103" s="25" t="s">
        <v>241</v>
      </c>
      <c r="N103" s="9">
        <v>96</v>
      </c>
      <c r="O103" s="11">
        <v>23.95</v>
      </c>
      <c r="P103" s="10">
        <f t="shared" si="7"/>
        <v>2299.1999999999998</v>
      </c>
      <c r="Q103" s="25" t="s">
        <v>240</v>
      </c>
      <c r="R103" s="25" t="s">
        <v>5</v>
      </c>
      <c r="S103" s="9">
        <v>32</v>
      </c>
      <c r="T103" s="9">
        <v>0</v>
      </c>
    </row>
    <row r="104" spans="2:20" s="3" customFormat="1" ht="34.5" x14ac:dyDescent="0.25">
      <c r="B104" s="13">
        <f t="shared" si="8"/>
        <v>97</v>
      </c>
      <c r="C104" s="12">
        <v>45944</v>
      </c>
      <c r="D104" s="24">
        <v>2025</v>
      </c>
      <c r="E104" s="25" t="s">
        <v>48</v>
      </c>
      <c r="F104" s="25" t="s">
        <v>834</v>
      </c>
      <c r="G104" s="25" t="s">
        <v>835</v>
      </c>
      <c r="H104" s="25" t="s">
        <v>124</v>
      </c>
      <c r="I104" s="25" t="s">
        <v>124</v>
      </c>
      <c r="J104" s="25" t="s">
        <v>124</v>
      </c>
      <c r="K104" s="25" t="s">
        <v>534</v>
      </c>
      <c r="L104" s="25" t="s">
        <v>87</v>
      </c>
      <c r="M104" s="25" t="s">
        <v>85</v>
      </c>
      <c r="N104" s="9">
        <v>32</v>
      </c>
      <c r="O104" s="11">
        <v>248</v>
      </c>
      <c r="P104" s="10">
        <f t="shared" si="7"/>
        <v>7936</v>
      </c>
      <c r="Q104" s="25" t="s">
        <v>86</v>
      </c>
      <c r="R104" s="25" t="s">
        <v>5</v>
      </c>
      <c r="S104" s="9">
        <v>32</v>
      </c>
      <c r="T104" s="9">
        <v>0</v>
      </c>
    </row>
    <row r="105" spans="2:20" s="3" customFormat="1" ht="34.5" x14ac:dyDescent="0.25">
      <c r="B105" s="13">
        <f t="shared" si="8"/>
        <v>98</v>
      </c>
      <c r="C105" s="12">
        <v>45944</v>
      </c>
      <c r="D105" s="24">
        <v>2025</v>
      </c>
      <c r="E105" s="25" t="s">
        <v>48</v>
      </c>
      <c r="F105" s="25" t="s">
        <v>834</v>
      </c>
      <c r="G105" s="25" t="s">
        <v>835</v>
      </c>
      <c r="H105" s="25" t="s">
        <v>124</v>
      </c>
      <c r="I105" s="25" t="s">
        <v>124</v>
      </c>
      <c r="J105" s="25" t="s">
        <v>124</v>
      </c>
      <c r="K105" s="25" t="s">
        <v>534</v>
      </c>
      <c r="L105" s="25" t="s">
        <v>132</v>
      </c>
      <c r="M105" s="25" t="s">
        <v>104</v>
      </c>
      <c r="N105" s="9">
        <v>32</v>
      </c>
      <c r="O105" s="11">
        <v>210</v>
      </c>
      <c r="P105" s="10">
        <f t="shared" si="7"/>
        <v>6720</v>
      </c>
      <c r="Q105" s="25" t="s">
        <v>125</v>
      </c>
      <c r="R105" s="25" t="s">
        <v>5</v>
      </c>
      <c r="S105" s="9">
        <v>32</v>
      </c>
      <c r="T105" s="9">
        <v>0</v>
      </c>
    </row>
    <row r="106" spans="2:20" s="27" customFormat="1" ht="34.5" x14ac:dyDescent="0.25">
      <c r="B106" s="13">
        <f t="shared" si="8"/>
        <v>99</v>
      </c>
      <c r="C106" s="12">
        <v>45944</v>
      </c>
      <c r="D106" s="24">
        <v>2025</v>
      </c>
      <c r="E106" s="25" t="s">
        <v>48</v>
      </c>
      <c r="F106" s="25" t="s">
        <v>834</v>
      </c>
      <c r="G106" s="25" t="s">
        <v>832</v>
      </c>
      <c r="H106" s="25" t="s">
        <v>124</v>
      </c>
      <c r="I106" s="25" t="s">
        <v>124</v>
      </c>
      <c r="J106" s="25" t="s">
        <v>124</v>
      </c>
      <c r="K106" s="25" t="s">
        <v>530</v>
      </c>
      <c r="L106" s="25" t="s">
        <v>252</v>
      </c>
      <c r="M106" s="25" t="s">
        <v>241</v>
      </c>
      <c r="N106" s="9">
        <v>175</v>
      </c>
      <c r="O106" s="11">
        <v>19.899999999999999</v>
      </c>
      <c r="P106" s="10">
        <f t="shared" si="7"/>
        <v>3482.4999999999995</v>
      </c>
      <c r="Q106" s="25" t="s">
        <v>251</v>
      </c>
      <c r="R106" s="25" t="s">
        <v>5</v>
      </c>
      <c r="S106" s="9">
        <v>35</v>
      </c>
      <c r="T106" s="9">
        <v>0</v>
      </c>
    </row>
    <row r="107" spans="2:20" s="27" customFormat="1" ht="34.5" x14ac:dyDescent="0.25">
      <c r="B107" s="13">
        <f t="shared" si="8"/>
        <v>100</v>
      </c>
      <c r="C107" s="12">
        <v>45944</v>
      </c>
      <c r="D107" s="24">
        <v>2025</v>
      </c>
      <c r="E107" s="25" t="s">
        <v>48</v>
      </c>
      <c r="F107" s="25" t="s">
        <v>834</v>
      </c>
      <c r="G107" s="25" t="s">
        <v>832</v>
      </c>
      <c r="H107" s="25" t="s">
        <v>124</v>
      </c>
      <c r="I107" s="25" t="s">
        <v>124</v>
      </c>
      <c r="J107" s="25" t="s">
        <v>124</v>
      </c>
      <c r="K107" s="25" t="s">
        <v>530</v>
      </c>
      <c r="L107" s="25" t="s">
        <v>250</v>
      </c>
      <c r="M107" s="25" t="s">
        <v>241</v>
      </c>
      <c r="N107" s="9">
        <v>35</v>
      </c>
      <c r="O107" s="11">
        <v>220</v>
      </c>
      <c r="P107" s="10">
        <f t="shared" si="7"/>
        <v>7700</v>
      </c>
      <c r="Q107" s="25" t="s">
        <v>249</v>
      </c>
      <c r="R107" s="25" t="s">
        <v>5</v>
      </c>
      <c r="S107" s="9">
        <v>35</v>
      </c>
      <c r="T107" s="9">
        <v>0</v>
      </c>
    </row>
    <row r="108" spans="2:20" s="27" customFormat="1" ht="34.5" x14ac:dyDescent="0.25">
      <c r="B108" s="13">
        <f t="shared" si="8"/>
        <v>101</v>
      </c>
      <c r="C108" s="12">
        <v>45944</v>
      </c>
      <c r="D108" s="24">
        <v>2025</v>
      </c>
      <c r="E108" s="25" t="s">
        <v>48</v>
      </c>
      <c r="F108" s="25" t="s">
        <v>834</v>
      </c>
      <c r="G108" s="25" t="s">
        <v>832</v>
      </c>
      <c r="H108" s="25" t="s">
        <v>124</v>
      </c>
      <c r="I108" s="25" t="s">
        <v>124</v>
      </c>
      <c r="J108" s="25" t="s">
        <v>124</v>
      </c>
      <c r="K108" s="25" t="s">
        <v>530</v>
      </c>
      <c r="L108" s="25" t="s">
        <v>248</v>
      </c>
      <c r="M108" s="25" t="s">
        <v>241</v>
      </c>
      <c r="N108" s="9">
        <v>35</v>
      </c>
      <c r="O108" s="11">
        <v>150</v>
      </c>
      <c r="P108" s="10">
        <f t="shared" si="7"/>
        <v>5250</v>
      </c>
      <c r="Q108" s="25" t="s">
        <v>247</v>
      </c>
      <c r="R108" s="25" t="s">
        <v>5</v>
      </c>
      <c r="S108" s="9">
        <v>35</v>
      </c>
      <c r="T108" s="9">
        <v>0</v>
      </c>
    </row>
    <row r="109" spans="2:20" s="27" customFormat="1" ht="34.5" x14ac:dyDescent="0.25">
      <c r="B109" s="13">
        <f t="shared" si="8"/>
        <v>102</v>
      </c>
      <c r="C109" s="12">
        <v>45944</v>
      </c>
      <c r="D109" s="24">
        <v>2025</v>
      </c>
      <c r="E109" s="25" t="s">
        <v>48</v>
      </c>
      <c r="F109" s="25" t="s">
        <v>834</v>
      </c>
      <c r="G109" s="25" t="s">
        <v>832</v>
      </c>
      <c r="H109" s="25" t="s">
        <v>124</v>
      </c>
      <c r="I109" s="25" t="s">
        <v>124</v>
      </c>
      <c r="J109" s="25" t="s">
        <v>124</v>
      </c>
      <c r="K109" s="25" t="s">
        <v>530</v>
      </c>
      <c r="L109" s="25" t="s">
        <v>246</v>
      </c>
      <c r="M109" s="25" t="s">
        <v>241</v>
      </c>
      <c r="N109" s="9">
        <v>105</v>
      </c>
      <c r="O109" s="11">
        <v>27</v>
      </c>
      <c r="P109" s="10">
        <f t="shared" si="7"/>
        <v>2835</v>
      </c>
      <c r="Q109" s="25" t="s">
        <v>245</v>
      </c>
      <c r="R109" s="25" t="s">
        <v>5</v>
      </c>
      <c r="S109" s="9">
        <v>35</v>
      </c>
      <c r="T109" s="9">
        <v>0</v>
      </c>
    </row>
    <row r="110" spans="2:20" s="27" customFormat="1" ht="34.5" x14ac:dyDescent="0.25">
      <c r="B110" s="13">
        <f t="shared" si="8"/>
        <v>103</v>
      </c>
      <c r="C110" s="12">
        <v>45944</v>
      </c>
      <c r="D110" s="24">
        <v>2025</v>
      </c>
      <c r="E110" s="25" t="s">
        <v>48</v>
      </c>
      <c r="F110" s="25" t="s">
        <v>834</v>
      </c>
      <c r="G110" s="25" t="s">
        <v>832</v>
      </c>
      <c r="H110" s="25" t="s">
        <v>124</v>
      </c>
      <c r="I110" s="25" t="s">
        <v>124</v>
      </c>
      <c r="J110" s="25" t="s">
        <v>124</v>
      </c>
      <c r="K110" s="25" t="s">
        <v>530</v>
      </c>
      <c r="L110" s="25" t="s">
        <v>244</v>
      </c>
      <c r="M110" s="25" t="s">
        <v>241</v>
      </c>
      <c r="N110" s="9">
        <v>875</v>
      </c>
      <c r="O110" s="11">
        <v>2.6</v>
      </c>
      <c r="P110" s="10">
        <f t="shared" si="7"/>
        <v>2275</v>
      </c>
      <c r="Q110" s="25" t="s">
        <v>243</v>
      </c>
      <c r="R110" s="25" t="s">
        <v>5</v>
      </c>
      <c r="S110" s="9">
        <v>35</v>
      </c>
      <c r="T110" s="9">
        <v>0</v>
      </c>
    </row>
    <row r="111" spans="2:20" s="27" customFormat="1" ht="34.5" x14ac:dyDescent="0.25">
      <c r="B111" s="13">
        <f t="shared" si="8"/>
        <v>104</v>
      </c>
      <c r="C111" s="12">
        <v>45944</v>
      </c>
      <c r="D111" s="24">
        <v>2025</v>
      </c>
      <c r="E111" s="25" t="s">
        <v>48</v>
      </c>
      <c r="F111" s="25" t="s">
        <v>834</v>
      </c>
      <c r="G111" s="25" t="s">
        <v>832</v>
      </c>
      <c r="H111" s="25" t="s">
        <v>124</v>
      </c>
      <c r="I111" s="25" t="s">
        <v>124</v>
      </c>
      <c r="J111" s="25" t="s">
        <v>124</v>
      </c>
      <c r="K111" s="25" t="s">
        <v>530</v>
      </c>
      <c r="L111" s="25" t="s">
        <v>242</v>
      </c>
      <c r="M111" s="25" t="s">
        <v>241</v>
      </c>
      <c r="N111" s="9">
        <v>105</v>
      </c>
      <c r="O111" s="11">
        <v>23.95</v>
      </c>
      <c r="P111" s="10">
        <f t="shared" si="7"/>
        <v>2514.75</v>
      </c>
      <c r="Q111" s="25" t="s">
        <v>240</v>
      </c>
      <c r="R111" s="25" t="s">
        <v>5</v>
      </c>
      <c r="S111" s="9">
        <v>35</v>
      </c>
      <c r="T111" s="9">
        <v>0</v>
      </c>
    </row>
    <row r="112" spans="2:20" s="3" customFormat="1" ht="34.5" x14ac:dyDescent="0.25">
      <c r="B112" s="13">
        <f t="shared" si="8"/>
        <v>105</v>
      </c>
      <c r="C112" s="12">
        <v>45944</v>
      </c>
      <c r="D112" s="24">
        <v>2025</v>
      </c>
      <c r="E112" s="25" t="s">
        <v>48</v>
      </c>
      <c r="F112" s="25" t="s">
        <v>834</v>
      </c>
      <c r="G112" s="25" t="s">
        <v>832</v>
      </c>
      <c r="H112" s="25" t="s">
        <v>124</v>
      </c>
      <c r="I112" s="25" t="s">
        <v>124</v>
      </c>
      <c r="J112" s="25" t="s">
        <v>124</v>
      </c>
      <c r="K112" s="25" t="s">
        <v>530</v>
      </c>
      <c r="L112" s="25" t="s">
        <v>87</v>
      </c>
      <c r="M112" s="25" t="s">
        <v>85</v>
      </c>
      <c r="N112" s="9">
        <v>35</v>
      </c>
      <c r="O112" s="11">
        <v>248</v>
      </c>
      <c r="P112" s="10">
        <f t="shared" si="7"/>
        <v>8680</v>
      </c>
      <c r="Q112" s="25" t="s">
        <v>86</v>
      </c>
      <c r="R112" s="25" t="s">
        <v>5</v>
      </c>
      <c r="S112" s="9">
        <v>35</v>
      </c>
      <c r="T112" s="9">
        <v>0</v>
      </c>
    </row>
    <row r="113" spans="1:20" s="3" customFormat="1" ht="34.5" x14ac:dyDescent="0.25">
      <c r="B113" s="13">
        <f t="shared" si="8"/>
        <v>106</v>
      </c>
      <c r="C113" s="12">
        <v>45944</v>
      </c>
      <c r="D113" s="24">
        <v>2025</v>
      </c>
      <c r="E113" s="25" t="s">
        <v>48</v>
      </c>
      <c r="F113" s="25" t="s">
        <v>834</v>
      </c>
      <c r="G113" s="25" t="s">
        <v>832</v>
      </c>
      <c r="H113" s="25" t="s">
        <v>124</v>
      </c>
      <c r="I113" s="25" t="s">
        <v>124</v>
      </c>
      <c r="J113" s="25" t="s">
        <v>124</v>
      </c>
      <c r="K113" s="25" t="s">
        <v>530</v>
      </c>
      <c r="L113" s="25" t="s">
        <v>132</v>
      </c>
      <c r="M113" s="25" t="s">
        <v>104</v>
      </c>
      <c r="N113" s="9">
        <v>35</v>
      </c>
      <c r="O113" s="11">
        <v>210</v>
      </c>
      <c r="P113" s="10">
        <f t="shared" si="7"/>
        <v>7350</v>
      </c>
      <c r="Q113" s="25" t="s">
        <v>125</v>
      </c>
      <c r="R113" s="25" t="s">
        <v>5</v>
      </c>
      <c r="S113" s="9">
        <v>35</v>
      </c>
      <c r="T113" s="9">
        <v>0</v>
      </c>
    </row>
    <row r="114" spans="1:20" ht="34.5" customHeight="1" x14ac:dyDescent="0.25">
      <c r="B114" s="13">
        <f t="shared" si="8"/>
        <v>107</v>
      </c>
      <c r="C114" s="12">
        <v>45943</v>
      </c>
      <c r="D114" s="24">
        <v>2025</v>
      </c>
      <c r="E114" s="25" t="s">
        <v>29</v>
      </c>
      <c r="F114" s="25" t="s">
        <v>262</v>
      </c>
      <c r="G114" s="25" t="s">
        <v>262</v>
      </c>
      <c r="H114" s="25" t="s">
        <v>278</v>
      </c>
      <c r="I114" s="25" t="s">
        <v>72</v>
      </c>
      <c r="J114" s="25" t="s">
        <v>277</v>
      </c>
      <c r="K114" s="25" t="s">
        <v>844</v>
      </c>
      <c r="L114" s="25" t="s">
        <v>843</v>
      </c>
      <c r="M114" s="25" t="s">
        <v>842</v>
      </c>
      <c r="N114" s="9">
        <v>1</v>
      </c>
      <c r="O114" s="11">
        <v>11999</v>
      </c>
      <c r="P114" s="10">
        <f t="shared" si="7"/>
        <v>11999</v>
      </c>
      <c r="Q114" s="25" t="s">
        <v>841</v>
      </c>
      <c r="R114" s="25" t="s">
        <v>0</v>
      </c>
      <c r="S114" s="9">
        <f>N114</f>
        <v>1</v>
      </c>
      <c r="T114" s="9">
        <v>50</v>
      </c>
    </row>
    <row r="115" spans="1:20" s="27" customFormat="1" ht="34.5" x14ac:dyDescent="0.25">
      <c r="B115" s="13">
        <f t="shared" si="8"/>
        <v>108</v>
      </c>
      <c r="C115" s="12">
        <v>45944</v>
      </c>
      <c r="D115" s="24">
        <v>2025</v>
      </c>
      <c r="E115" s="25" t="s">
        <v>48</v>
      </c>
      <c r="F115" s="25" t="s">
        <v>834</v>
      </c>
      <c r="G115" s="25" t="s">
        <v>835</v>
      </c>
      <c r="H115" s="25" t="s">
        <v>124</v>
      </c>
      <c r="I115" s="25" t="s">
        <v>124</v>
      </c>
      <c r="J115" s="25" t="s">
        <v>124</v>
      </c>
      <c r="K115" s="25" t="s">
        <v>840</v>
      </c>
      <c r="L115" s="25" t="s">
        <v>134</v>
      </c>
      <c r="M115" s="25" t="s">
        <v>44</v>
      </c>
      <c r="N115" s="9">
        <v>32</v>
      </c>
      <c r="O115" s="11">
        <v>788.5</v>
      </c>
      <c r="P115" s="10">
        <f t="shared" si="7"/>
        <v>25232</v>
      </c>
      <c r="Q115" s="25" t="s">
        <v>133</v>
      </c>
      <c r="R115" s="25" t="s">
        <v>0</v>
      </c>
      <c r="S115" s="9">
        <v>32</v>
      </c>
      <c r="T115" s="9">
        <v>0</v>
      </c>
    </row>
    <row r="116" spans="1:20" s="3" customFormat="1" ht="34.5" x14ac:dyDescent="0.25">
      <c r="B116" s="13">
        <f t="shared" si="8"/>
        <v>109</v>
      </c>
      <c r="C116" s="12">
        <v>45944</v>
      </c>
      <c r="D116" s="24">
        <v>2025</v>
      </c>
      <c r="E116" s="25" t="s">
        <v>48</v>
      </c>
      <c r="F116" s="25" t="s">
        <v>834</v>
      </c>
      <c r="G116" s="25" t="s">
        <v>832</v>
      </c>
      <c r="H116" s="25" t="s">
        <v>124</v>
      </c>
      <c r="I116" s="25" t="s">
        <v>124</v>
      </c>
      <c r="J116" s="25" t="s">
        <v>124</v>
      </c>
      <c r="K116" s="25" t="s">
        <v>839</v>
      </c>
      <c r="L116" s="25" t="s">
        <v>134</v>
      </c>
      <c r="M116" s="25" t="s">
        <v>44</v>
      </c>
      <c r="N116" s="9">
        <v>35</v>
      </c>
      <c r="O116" s="11">
        <v>788.5</v>
      </c>
      <c r="P116" s="10">
        <f t="shared" si="7"/>
        <v>27597.5</v>
      </c>
      <c r="Q116" s="25" t="s">
        <v>133</v>
      </c>
      <c r="R116" s="25" t="s">
        <v>0</v>
      </c>
      <c r="S116" s="9">
        <v>35</v>
      </c>
      <c r="T116" s="9">
        <v>0</v>
      </c>
    </row>
    <row r="117" spans="1:20" x14ac:dyDescent="0.25">
      <c r="A117" s="3"/>
      <c r="B117" s="13">
        <f t="shared" si="8"/>
        <v>110</v>
      </c>
      <c r="C117" s="12">
        <v>45944</v>
      </c>
      <c r="D117" s="24">
        <v>2025</v>
      </c>
      <c r="E117" s="25" t="s">
        <v>25</v>
      </c>
      <c r="F117" s="25" t="s">
        <v>256</v>
      </c>
      <c r="G117" s="25" t="s">
        <v>256</v>
      </c>
      <c r="H117" s="25" t="s">
        <v>831</v>
      </c>
      <c r="I117" s="25" t="s">
        <v>3</v>
      </c>
      <c r="J117" s="25" t="s">
        <v>830</v>
      </c>
      <c r="K117" s="25" t="s">
        <v>838</v>
      </c>
      <c r="L117" s="25" t="s">
        <v>134</v>
      </c>
      <c r="M117" s="25" t="s">
        <v>44</v>
      </c>
      <c r="N117" s="9">
        <v>220</v>
      </c>
      <c r="O117" s="11">
        <v>788.5</v>
      </c>
      <c r="P117" s="10">
        <f t="shared" si="7"/>
        <v>173470</v>
      </c>
      <c r="Q117" s="25" t="s">
        <v>133</v>
      </c>
      <c r="R117" s="25" t="s">
        <v>0</v>
      </c>
      <c r="S117" s="9">
        <f>N117*5</f>
        <v>1100</v>
      </c>
      <c r="T117" s="9">
        <v>0</v>
      </c>
    </row>
    <row r="118" spans="1:20" ht="34.5" customHeight="1" x14ac:dyDescent="0.25">
      <c r="B118" s="13">
        <f t="shared" si="8"/>
        <v>111</v>
      </c>
      <c r="C118" s="12">
        <v>45943</v>
      </c>
      <c r="D118" s="24">
        <v>2025</v>
      </c>
      <c r="E118" s="25" t="s">
        <v>29</v>
      </c>
      <c r="F118" s="25" t="s">
        <v>262</v>
      </c>
      <c r="G118" s="25" t="s">
        <v>262</v>
      </c>
      <c r="H118" s="25" t="s">
        <v>278</v>
      </c>
      <c r="I118" s="25" t="s">
        <v>3</v>
      </c>
      <c r="J118" s="25" t="s">
        <v>277</v>
      </c>
      <c r="K118" s="25" t="s">
        <v>837</v>
      </c>
      <c r="L118" s="25" t="s">
        <v>55</v>
      </c>
      <c r="M118" s="25" t="s">
        <v>54</v>
      </c>
      <c r="N118" s="9">
        <v>858</v>
      </c>
      <c r="O118" s="11">
        <v>2548</v>
      </c>
      <c r="P118" s="10">
        <f t="shared" si="7"/>
        <v>2186184</v>
      </c>
      <c r="Q118" s="25" t="s">
        <v>103</v>
      </c>
      <c r="R118" s="25" t="s">
        <v>1</v>
      </c>
      <c r="S118" s="9">
        <f>N118</f>
        <v>858</v>
      </c>
      <c r="T118" s="9">
        <v>0</v>
      </c>
    </row>
    <row r="119" spans="1:20" s="27" customFormat="1" ht="34.5" x14ac:dyDescent="0.25">
      <c r="B119" s="13">
        <f t="shared" si="8"/>
        <v>112</v>
      </c>
      <c r="C119" s="12">
        <v>45944</v>
      </c>
      <c r="D119" s="24">
        <v>2025</v>
      </c>
      <c r="E119" s="25" t="s">
        <v>48</v>
      </c>
      <c r="F119" s="25" t="s">
        <v>834</v>
      </c>
      <c r="G119" s="25" t="s">
        <v>835</v>
      </c>
      <c r="H119" s="25" t="s">
        <v>124</v>
      </c>
      <c r="I119" s="25" t="s">
        <v>124</v>
      </c>
      <c r="J119" s="25" t="s">
        <v>124</v>
      </c>
      <c r="K119" s="25" t="s">
        <v>836</v>
      </c>
      <c r="L119" s="25" t="s">
        <v>95</v>
      </c>
      <c r="M119" s="25" t="s">
        <v>78</v>
      </c>
      <c r="N119" s="9">
        <v>32</v>
      </c>
      <c r="O119" s="11">
        <v>405</v>
      </c>
      <c r="P119" s="10">
        <f t="shared" si="7"/>
        <v>12960</v>
      </c>
      <c r="Q119" s="25" t="s">
        <v>96</v>
      </c>
      <c r="R119" s="25" t="s">
        <v>1</v>
      </c>
      <c r="S119" s="9">
        <f>+N119</f>
        <v>32</v>
      </c>
      <c r="T119" s="9">
        <v>0</v>
      </c>
    </row>
    <row r="120" spans="1:20" s="3" customFormat="1" ht="34.5" x14ac:dyDescent="0.25">
      <c r="B120" s="13">
        <f t="shared" si="8"/>
        <v>113</v>
      </c>
      <c r="C120" s="12">
        <v>45944</v>
      </c>
      <c r="D120" s="24">
        <v>2025</v>
      </c>
      <c r="E120" s="25" t="s">
        <v>48</v>
      </c>
      <c r="F120" s="25" t="s">
        <v>834</v>
      </c>
      <c r="G120" s="25" t="s">
        <v>832</v>
      </c>
      <c r="H120" s="25" t="s">
        <v>124</v>
      </c>
      <c r="I120" s="25" t="s">
        <v>124</v>
      </c>
      <c r="J120" s="25" t="s">
        <v>124</v>
      </c>
      <c r="K120" s="25" t="s">
        <v>833</v>
      </c>
      <c r="L120" s="25" t="s">
        <v>95</v>
      </c>
      <c r="M120" s="25" t="s">
        <v>78</v>
      </c>
      <c r="N120" s="9">
        <v>35</v>
      </c>
      <c r="O120" s="11">
        <v>405</v>
      </c>
      <c r="P120" s="10">
        <f t="shared" si="7"/>
        <v>14175</v>
      </c>
      <c r="Q120" s="25" t="s">
        <v>96</v>
      </c>
      <c r="R120" s="25" t="s">
        <v>1</v>
      </c>
      <c r="S120" s="9">
        <f>+N120</f>
        <v>35</v>
      </c>
      <c r="T120" s="9">
        <v>0</v>
      </c>
    </row>
    <row r="121" spans="1:20" ht="34.5" customHeight="1" x14ac:dyDescent="0.25">
      <c r="B121" s="13">
        <f t="shared" si="8"/>
        <v>114</v>
      </c>
      <c r="C121" s="12">
        <v>45944</v>
      </c>
      <c r="D121" s="24">
        <v>2025</v>
      </c>
      <c r="E121" s="25" t="s">
        <v>25</v>
      </c>
      <c r="F121" s="25" t="s">
        <v>256</v>
      </c>
      <c r="G121" s="25" t="s">
        <v>256</v>
      </c>
      <c r="H121" s="25" t="s">
        <v>831</v>
      </c>
      <c r="I121" s="25" t="s">
        <v>3</v>
      </c>
      <c r="J121" s="25" t="s">
        <v>830</v>
      </c>
      <c r="K121" s="25" t="s">
        <v>829</v>
      </c>
      <c r="L121" s="25" t="s">
        <v>102</v>
      </c>
      <c r="M121" s="25" t="s">
        <v>101</v>
      </c>
      <c r="N121" s="9">
        <v>150</v>
      </c>
      <c r="O121" s="11">
        <v>1635</v>
      </c>
      <c r="P121" s="10">
        <f t="shared" si="7"/>
        <v>245250</v>
      </c>
      <c r="Q121" s="25" t="s">
        <v>100</v>
      </c>
      <c r="R121" s="25" t="s">
        <v>1</v>
      </c>
      <c r="S121" s="9">
        <f t="shared" ref="S121:S126" si="9">N121</f>
        <v>150</v>
      </c>
      <c r="T121" s="9">
        <v>0</v>
      </c>
    </row>
    <row r="122" spans="1:20" ht="34.5" customHeight="1" x14ac:dyDescent="0.25">
      <c r="B122" s="13">
        <f t="shared" si="8"/>
        <v>115</v>
      </c>
      <c r="C122" s="12">
        <v>45944</v>
      </c>
      <c r="D122" s="24">
        <v>2025</v>
      </c>
      <c r="E122" s="25" t="s">
        <v>25</v>
      </c>
      <c r="F122" s="25" t="s">
        <v>77</v>
      </c>
      <c r="G122" s="25" t="s">
        <v>114</v>
      </c>
      <c r="H122" s="25" t="s">
        <v>828</v>
      </c>
      <c r="I122" s="25" t="s">
        <v>30</v>
      </c>
      <c r="J122" s="25" t="s">
        <v>827</v>
      </c>
      <c r="K122" s="25" t="s">
        <v>826</v>
      </c>
      <c r="L122" s="25" t="s">
        <v>102</v>
      </c>
      <c r="M122" s="25" t="s">
        <v>101</v>
      </c>
      <c r="N122" s="9">
        <v>60</v>
      </c>
      <c r="O122" s="11">
        <v>1635</v>
      </c>
      <c r="P122" s="10">
        <f t="shared" si="7"/>
        <v>98100</v>
      </c>
      <c r="Q122" s="25" t="s">
        <v>100</v>
      </c>
      <c r="R122" s="25" t="s">
        <v>1</v>
      </c>
      <c r="S122" s="9">
        <f t="shared" si="9"/>
        <v>60</v>
      </c>
      <c r="T122" s="9">
        <v>0</v>
      </c>
    </row>
    <row r="123" spans="1:20" ht="34.5" customHeight="1" x14ac:dyDescent="0.25">
      <c r="B123" s="13">
        <f t="shared" si="8"/>
        <v>116</v>
      </c>
      <c r="C123" s="12">
        <v>45944</v>
      </c>
      <c r="D123" s="24">
        <v>2025</v>
      </c>
      <c r="E123" s="25" t="s">
        <v>25</v>
      </c>
      <c r="F123" s="25" t="s">
        <v>77</v>
      </c>
      <c r="G123" s="25" t="s">
        <v>77</v>
      </c>
      <c r="H123" s="25" t="s">
        <v>820</v>
      </c>
      <c r="I123" s="25" t="s">
        <v>3</v>
      </c>
      <c r="J123" s="25" t="s">
        <v>819</v>
      </c>
      <c r="K123" s="25" t="s">
        <v>825</v>
      </c>
      <c r="L123" s="25" t="s">
        <v>102</v>
      </c>
      <c r="M123" s="25" t="s">
        <v>101</v>
      </c>
      <c r="N123" s="9">
        <v>60</v>
      </c>
      <c r="O123" s="11">
        <v>1635</v>
      </c>
      <c r="P123" s="10">
        <f t="shared" si="7"/>
        <v>98100</v>
      </c>
      <c r="Q123" s="25" t="s">
        <v>100</v>
      </c>
      <c r="R123" s="25" t="s">
        <v>1</v>
      </c>
      <c r="S123" s="9">
        <f t="shared" si="9"/>
        <v>60</v>
      </c>
      <c r="T123" s="9">
        <v>0</v>
      </c>
    </row>
    <row r="124" spans="1:20" ht="34.5" customHeight="1" x14ac:dyDescent="0.25">
      <c r="B124" s="13">
        <f t="shared" si="8"/>
        <v>117</v>
      </c>
      <c r="C124" s="12">
        <v>45944</v>
      </c>
      <c r="D124" s="24">
        <v>2025</v>
      </c>
      <c r="E124" s="25" t="s">
        <v>25</v>
      </c>
      <c r="F124" s="25" t="s">
        <v>77</v>
      </c>
      <c r="G124" s="25" t="s">
        <v>113</v>
      </c>
      <c r="H124" s="25" t="s">
        <v>824</v>
      </c>
      <c r="I124" s="25" t="s">
        <v>30</v>
      </c>
      <c r="J124" s="25" t="s">
        <v>823</v>
      </c>
      <c r="K124" s="25" t="s">
        <v>822</v>
      </c>
      <c r="L124" s="25" t="s">
        <v>102</v>
      </c>
      <c r="M124" s="25" t="s">
        <v>101</v>
      </c>
      <c r="N124" s="9">
        <v>60</v>
      </c>
      <c r="O124" s="11">
        <v>1635</v>
      </c>
      <c r="P124" s="10">
        <f t="shared" si="7"/>
        <v>98100</v>
      </c>
      <c r="Q124" s="25" t="s">
        <v>100</v>
      </c>
      <c r="R124" s="25" t="s">
        <v>1</v>
      </c>
      <c r="S124" s="9">
        <f t="shared" si="9"/>
        <v>60</v>
      </c>
      <c r="T124" s="9">
        <v>0</v>
      </c>
    </row>
    <row r="125" spans="1:20" ht="34.5" customHeight="1" x14ac:dyDescent="0.25">
      <c r="B125" s="13">
        <f t="shared" si="8"/>
        <v>118</v>
      </c>
      <c r="C125" s="12">
        <v>45944</v>
      </c>
      <c r="D125" s="24">
        <v>2025</v>
      </c>
      <c r="E125" s="25" t="s">
        <v>4</v>
      </c>
      <c r="F125" s="25" t="s">
        <v>185</v>
      </c>
      <c r="G125" s="25" t="s">
        <v>185</v>
      </c>
      <c r="H125" s="25" t="s">
        <v>299</v>
      </c>
      <c r="I125" s="25" t="s">
        <v>3</v>
      </c>
      <c r="J125" s="25" t="s">
        <v>298</v>
      </c>
      <c r="K125" s="25" t="s">
        <v>821</v>
      </c>
      <c r="L125" s="25" t="s">
        <v>55</v>
      </c>
      <c r="M125" s="25" t="s">
        <v>54</v>
      </c>
      <c r="N125" s="9">
        <v>1500</v>
      </c>
      <c r="O125" s="11">
        <v>2548</v>
      </c>
      <c r="P125" s="10">
        <f t="shared" si="7"/>
        <v>3822000</v>
      </c>
      <c r="Q125" s="25" t="s">
        <v>103</v>
      </c>
      <c r="R125" s="25" t="s">
        <v>1</v>
      </c>
      <c r="S125" s="9">
        <f t="shared" si="9"/>
        <v>1500</v>
      </c>
      <c r="T125" s="9">
        <v>0</v>
      </c>
    </row>
    <row r="126" spans="1:20" s="27" customFormat="1" ht="34.5" customHeight="1" x14ac:dyDescent="0.25">
      <c r="B126" s="13">
        <f t="shared" si="8"/>
        <v>119</v>
      </c>
      <c r="C126" s="12">
        <v>45944</v>
      </c>
      <c r="D126" s="24">
        <v>2025</v>
      </c>
      <c r="E126" s="25" t="s">
        <v>4</v>
      </c>
      <c r="F126" s="25" t="s">
        <v>111</v>
      </c>
      <c r="G126" s="25" t="s">
        <v>111</v>
      </c>
      <c r="H126" s="25" t="s">
        <v>225</v>
      </c>
      <c r="I126" s="25" t="s">
        <v>3</v>
      </c>
      <c r="J126" s="25" t="s">
        <v>197</v>
      </c>
      <c r="K126" s="25" t="s">
        <v>489</v>
      </c>
      <c r="L126" s="25" t="s">
        <v>151</v>
      </c>
      <c r="M126" s="25" t="s">
        <v>150</v>
      </c>
      <c r="N126" s="9">
        <v>1000</v>
      </c>
      <c r="O126" s="11">
        <v>287.27999999999997</v>
      </c>
      <c r="P126" s="10">
        <f t="shared" si="7"/>
        <v>287280</v>
      </c>
      <c r="Q126" s="25" t="s">
        <v>383</v>
      </c>
      <c r="R126" s="25" t="s">
        <v>0</v>
      </c>
      <c r="S126" s="9">
        <f t="shared" si="9"/>
        <v>1000</v>
      </c>
      <c r="T126" s="9">
        <v>0</v>
      </c>
    </row>
    <row r="127" spans="1:20" s="3" customFormat="1" ht="34.5" customHeight="1" x14ac:dyDescent="0.25">
      <c r="B127" s="13">
        <f t="shared" si="8"/>
        <v>120</v>
      </c>
      <c r="C127" s="12">
        <v>45944</v>
      </c>
      <c r="D127" s="24">
        <v>2025</v>
      </c>
      <c r="E127" s="25" t="s">
        <v>25</v>
      </c>
      <c r="F127" s="25" t="s">
        <v>77</v>
      </c>
      <c r="G127" s="25" t="s">
        <v>77</v>
      </c>
      <c r="H127" s="25" t="s">
        <v>820</v>
      </c>
      <c r="I127" s="25" t="s">
        <v>3</v>
      </c>
      <c r="J127" s="25" t="s">
        <v>819</v>
      </c>
      <c r="K127" s="25" t="s">
        <v>818</v>
      </c>
      <c r="L127" s="25" t="s">
        <v>261</v>
      </c>
      <c r="M127" s="25" t="s">
        <v>6</v>
      </c>
      <c r="N127" s="9">
        <v>191</v>
      </c>
      <c r="O127" s="11">
        <v>429.25</v>
      </c>
      <c r="P127" s="10">
        <f t="shared" si="7"/>
        <v>81986.75</v>
      </c>
      <c r="Q127" s="25" t="s">
        <v>223</v>
      </c>
      <c r="R127" s="25" t="s">
        <v>0</v>
      </c>
      <c r="S127" s="9">
        <f>+N127/10</f>
        <v>19.100000000000001</v>
      </c>
      <c r="T127" s="9">
        <v>0</v>
      </c>
    </row>
    <row r="128" spans="1:20" ht="34.5" customHeight="1" x14ac:dyDescent="0.25">
      <c r="A128" s="3"/>
      <c r="B128" s="13">
        <f t="shared" si="8"/>
        <v>121</v>
      </c>
      <c r="C128" s="12">
        <v>45944</v>
      </c>
      <c r="D128" s="24">
        <v>2025</v>
      </c>
      <c r="E128" s="25" t="s">
        <v>25</v>
      </c>
      <c r="F128" s="25" t="s">
        <v>77</v>
      </c>
      <c r="G128" s="25" t="s">
        <v>77</v>
      </c>
      <c r="H128" s="25" t="s">
        <v>820</v>
      </c>
      <c r="I128" s="25" t="s">
        <v>3</v>
      </c>
      <c r="J128" s="25" t="s">
        <v>819</v>
      </c>
      <c r="K128" s="25" t="s">
        <v>818</v>
      </c>
      <c r="L128" s="25" t="s">
        <v>107</v>
      </c>
      <c r="M128" s="25" t="s">
        <v>6</v>
      </c>
      <c r="N128" s="9">
        <v>676</v>
      </c>
      <c r="O128" s="11">
        <v>62.79</v>
      </c>
      <c r="P128" s="10">
        <f t="shared" si="7"/>
        <v>42446.04</v>
      </c>
      <c r="Q128" s="25" t="s">
        <v>62</v>
      </c>
      <c r="R128" s="25" t="s">
        <v>0</v>
      </c>
      <c r="S128" s="9">
        <f>+N128/10</f>
        <v>67.599999999999994</v>
      </c>
      <c r="T128" s="9">
        <v>0</v>
      </c>
    </row>
    <row r="129" spans="1:20" ht="51.75" x14ac:dyDescent="0.25">
      <c r="B129" s="13">
        <f t="shared" si="8"/>
        <v>122</v>
      </c>
      <c r="C129" s="12">
        <v>45944</v>
      </c>
      <c r="D129" s="24">
        <v>2025</v>
      </c>
      <c r="E129" s="25" t="s">
        <v>8</v>
      </c>
      <c r="F129" s="25" t="s">
        <v>8</v>
      </c>
      <c r="G129" s="25" t="s">
        <v>817</v>
      </c>
      <c r="H129" s="25" t="s">
        <v>816</v>
      </c>
      <c r="I129" s="25" t="s">
        <v>53</v>
      </c>
      <c r="J129" s="25" t="s">
        <v>815</v>
      </c>
      <c r="K129" s="25" t="s">
        <v>814</v>
      </c>
      <c r="L129" s="25" t="s">
        <v>102</v>
      </c>
      <c r="M129" s="25" t="s">
        <v>101</v>
      </c>
      <c r="N129" s="9">
        <v>20</v>
      </c>
      <c r="O129" s="11">
        <v>1635</v>
      </c>
      <c r="P129" s="10">
        <f t="shared" si="7"/>
        <v>32700</v>
      </c>
      <c r="Q129" s="25" t="s">
        <v>100</v>
      </c>
      <c r="R129" s="25" t="s">
        <v>1</v>
      </c>
      <c r="S129" s="9">
        <f>N129</f>
        <v>20</v>
      </c>
      <c r="T129" s="9">
        <v>0</v>
      </c>
    </row>
    <row r="130" spans="1:20" ht="51.75" x14ac:dyDescent="0.25">
      <c r="B130" s="13">
        <f t="shared" si="8"/>
        <v>123</v>
      </c>
      <c r="C130" s="12">
        <v>45944</v>
      </c>
      <c r="D130" s="24">
        <v>2025</v>
      </c>
      <c r="E130" s="25" t="s">
        <v>8</v>
      </c>
      <c r="F130" s="25" t="s">
        <v>8</v>
      </c>
      <c r="G130" s="25" t="s">
        <v>813</v>
      </c>
      <c r="H130" s="25" t="s">
        <v>812</v>
      </c>
      <c r="I130" s="25" t="s">
        <v>53</v>
      </c>
      <c r="J130" s="25" t="s">
        <v>811</v>
      </c>
      <c r="K130" s="25" t="s">
        <v>810</v>
      </c>
      <c r="L130" s="25" t="s">
        <v>102</v>
      </c>
      <c r="M130" s="25" t="s">
        <v>101</v>
      </c>
      <c r="N130" s="9">
        <v>22</v>
      </c>
      <c r="O130" s="11">
        <v>1635</v>
      </c>
      <c r="P130" s="10">
        <f t="shared" si="7"/>
        <v>35970</v>
      </c>
      <c r="Q130" s="25" t="s">
        <v>100</v>
      </c>
      <c r="R130" s="25" t="s">
        <v>1</v>
      </c>
      <c r="S130" s="9">
        <f>N130</f>
        <v>22</v>
      </c>
      <c r="T130" s="9">
        <v>0</v>
      </c>
    </row>
    <row r="131" spans="1:20" ht="51.75" x14ac:dyDescent="0.25">
      <c r="B131" s="13">
        <f t="shared" si="8"/>
        <v>124</v>
      </c>
      <c r="C131" s="12">
        <v>45944</v>
      </c>
      <c r="D131" s="24">
        <v>2025</v>
      </c>
      <c r="E131" s="25" t="s">
        <v>8</v>
      </c>
      <c r="F131" s="25" t="s">
        <v>8</v>
      </c>
      <c r="G131" s="25" t="s">
        <v>809</v>
      </c>
      <c r="H131" s="25" t="s">
        <v>808</v>
      </c>
      <c r="I131" s="25" t="s">
        <v>53</v>
      </c>
      <c r="J131" s="25" t="s">
        <v>807</v>
      </c>
      <c r="K131" s="25" t="s">
        <v>806</v>
      </c>
      <c r="L131" s="25" t="s">
        <v>102</v>
      </c>
      <c r="M131" s="25" t="s">
        <v>101</v>
      </c>
      <c r="N131" s="9">
        <v>11</v>
      </c>
      <c r="O131" s="11">
        <v>1635</v>
      </c>
      <c r="P131" s="10">
        <f t="shared" si="7"/>
        <v>17985</v>
      </c>
      <c r="Q131" s="25" t="s">
        <v>100</v>
      </c>
      <c r="R131" s="25" t="s">
        <v>1</v>
      </c>
      <c r="S131" s="9">
        <f>N131</f>
        <v>11</v>
      </c>
      <c r="T131" s="9">
        <v>0</v>
      </c>
    </row>
    <row r="132" spans="1:20" ht="51.75" x14ac:dyDescent="0.25">
      <c r="B132" s="13">
        <f t="shared" si="8"/>
        <v>125</v>
      </c>
      <c r="C132" s="12">
        <v>45944</v>
      </c>
      <c r="D132" s="24">
        <v>2025</v>
      </c>
      <c r="E132" s="25" t="s">
        <v>8</v>
      </c>
      <c r="F132" s="25" t="s">
        <v>8</v>
      </c>
      <c r="G132" s="25" t="s">
        <v>805</v>
      </c>
      <c r="H132" s="25" t="s">
        <v>804</v>
      </c>
      <c r="I132" s="25" t="s">
        <v>803</v>
      </c>
      <c r="J132" s="25" t="s">
        <v>802</v>
      </c>
      <c r="K132" s="25" t="s">
        <v>801</v>
      </c>
      <c r="L132" s="25" t="s">
        <v>102</v>
      </c>
      <c r="M132" s="25" t="s">
        <v>101</v>
      </c>
      <c r="N132" s="9">
        <v>14</v>
      </c>
      <c r="O132" s="11">
        <v>1635</v>
      </c>
      <c r="P132" s="10">
        <f t="shared" si="7"/>
        <v>22890</v>
      </c>
      <c r="Q132" s="25" t="s">
        <v>100</v>
      </c>
      <c r="R132" s="25" t="s">
        <v>1</v>
      </c>
      <c r="S132" s="9">
        <f>N132</f>
        <v>14</v>
      </c>
      <c r="T132" s="9">
        <v>0</v>
      </c>
    </row>
    <row r="133" spans="1:20" ht="34.5" customHeight="1" x14ac:dyDescent="0.25">
      <c r="B133" s="13">
        <f t="shared" si="8"/>
        <v>126</v>
      </c>
      <c r="C133" s="12">
        <v>45944</v>
      </c>
      <c r="D133" s="24">
        <v>2025</v>
      </c>
      <c r="E133" s="25" t="s">
        <v>25</v>
      </c>
      <c r="F133" s="25" t="s">
        <v>77</v>
      </c>
      <c r="G133" s="25" t="s">
        <v>112</v>
      </c>
      <c r="H133" s="25" t="s">
        <v>800</v>
      </c>
      <c r="I133" s="25" t="s">
        <v>30</v>
      </c>
      <c r="J133" s="25" t="s">
        <v>799</v>
      </c>
      <c r="K133" s="25" t="s">
        <v>798</v>
      </c>
      <c r="L133" s="25" t="s">
        <v>102</v>
      </c>
      <c r="M133" s="25" t="s">
        <v>101</v>
      </c>
      <c r="N133" s="9">
        <v>50</v>
      </c>
      <c r="O133" s="11">
        <v>1635</v>
      </c>
      <c r="P133" s="10">
        <f t="shared" si="7"/>
        <v>81750</v>
      </c>
      <c r="Q133" s="25" t="s">
        <v>100</v>
      </c>
      <c r="R133" s="25" t="s">
        <v>1</v>
      </c>
      <c r="S133" s="9">
        <f>N133</f>
        <v>50</v>
      </c>
      <c r="T133" s="9">
        <v>0</v>
      </c>
    </row>
    <row r="134" spans="1:20" x14ac:dyDescent="0.25">
      <c r="A134" s="3"/>
      <c r="B134" s="13">
        <f t="shared" si="8"/>
        <v>127</v>
      </c>
      <c r="C134" s="12">
        <v>45944</v>
      </c>
      <c r="D134" s="24">
        <v>2025</v>
      </c>
      <c r="E134" s="25" t="s">
        <v>17</v>
      </c>
      <c r="F134" s="25" t="s">
        <v>17</v>
      </c>
      <c r="G134" s="25" t="s">
        <v>797</v>
      </c>
      <c r="H134" s="25" t="s">
        <v>796</v>
      </c>
      <c r="I134" s="25" t="s">
        <v>21</v>
      </c>
      <c r="J134" s="25" t="s">
        <v>795</v>
      </c>
      <c r="K134" s="25" t="s">
        <v>794</v>
      </c>
      <c r="L134" s="25" t="s">
        <v>134</v>
      </c>
      <c r="M134" s="25" t="s">
        <v>44</v>
      </c>
      <c r="N134" s="9">
        <v>75</v>
      </c>
      <c r="O134" s="11">
        <v>788.5</v>
      </c>
      <c r="P134" s="10">
        <f t="shared" si="7"/>
        <v>59137.5</v>
      </c>
      <c r="Q134" s="25" t="s">
        <v>133</v>
      </c>
      <c r="R134" s="25" t="s">
        <v>0</v>
      </c>
      <c r="S134" s="9">
        <f>N134*5</f>
        <v>375</v>
      </c>
      <c r="T134" s="9">
        <v>0</v>
      </c>
    </row>
    <row r="135" spans="1:20" s="3" customFormat="1" ht="34.5" customHeight="1" x14ac:dyDescent="0.25">
      <c r="B135" s="13">
        <f t="shared" si="8"/>
        <v>128</v>
      </c>
      <c r="C135" s="12">
        <v>45945</v>
      </c>
      <c r="D135" s="24">
        <v>2025</v>
      </c>
      <c r="E135" s="25" t="s">
        <v>9</v>
      </c>
      <c r="F135" s="25" t="s">
        <v>69</v>
      </c>
      <c r="G135" s="25" t="s">
        <v>793</v>
      </c>
      <c r="H135" s="25" t="s">
        <v>792</v>
      </c>
      <c r="I135" s="25" t="s">
        <v>30</v>
      </c>
      <c r="J135" s="25" t="s">
        <v>791</v>
      </c>
      <c r="K135" s="25" t="s">
        <v>790</v>
      </c>
      <c r="L135" s="25" t="s">
        <v>785</v>
      </c>
      <c r="M135" s="25" t="s">
        <v>6</v>
      </c>
      <c r="N135" s="9">
        <v>300</v>
      </c>
      <c r="O135" s="11">
        <v>299.56</v>
      </c>
      <c r="P135" s="10">
        <f t="shared" si="7"/>
        <v>89868</v>
      </c>
      <c r="Q135" s="25" t="s">
        <v>223</v>
      </c>
      <c r="R135" s="25" t="s">
        <v>0</v>
      </c>
      <c r="S135" s="9">
        <f>+N135/10</f>
        <v>30</v>
      </c>
      <c r="T135" s="9">
        <v>0</v>
      </c>
    </row>
    <row r="136" spans="1:20" s="3" customFormat="1" ht="34.5" customHeight="1" x14ac:dyDescent="0.25">
      <c r="B136" s="13">
        <f t="shared" si="8"/>
        <v>129</v>
      </c>
      <c r="C136" s="12">
        <v>45945</v>
      </c>
      <c r="D136" s="24">
        <v>2025</v>
      </c>
      <c r="E136" s="25" t="s">
        <v>9</v>
      </c>
      <c r="F136" s="25" t="s">
        <v>9</v>
      </c>
      <c r="G136" s="25" t="s">
        <v>789</v>
      </c>
      <c r="H136" s="25" t="s">
        <v>788</v>
      </c>
      <c r="I136" s="25" t="s">
        <v>30</v>
      </c>
      <c r="J136" s="25" t="s">
        <v>787</v>
      </c>
      <c r="K136" s="25" t="s">
        <v>786</v>
      </c>
      <c r="L136" s="25" t="s">
        <v>785</v>
      </c>
      <c r="M136" s="25" t="s">
        <v>6</v>
      </c>
      <c r="N136" s="9">
        <v>230</v>
      </c>
      <c r="O136" s="11">
        <v>299.56</v>
      </c>
      <c r="P136" s="10">
        <f t="shared" ref="P136:P199" si="10">+N136*O136</f>
        <v>68898.8</v>
      </c>
      <c r="Q136" s="25" t="s">
        <v>223</v>
      </c>
      <c r="R136" s="25" t="s">
        <v>0</v>
      </c>
      <c r="S136" s="9">
        <f>+N136/10</f>
        <v>23</v>
      </c>
      <c r="T136" s="9">
        <v>0</v>
      </c>
    </row>
    <row r="137" spans="1:20" ht="51.75" x14ac:dyDescent="0.25">
      <c r="B137" s="13">
        <f t="shared" si="8"/>
        <v>130</v>
      </c>
      <c r="C137" s="12">
        <v>45945</v>
      </c>
      <c r="D137" s="24">
        <v>2025</v>
      </c>
      <c r="E137" s="25" t="s">
        <v>9</v>
      </c>
      <c r="F137" s="25" t="s">
        <v>730</v>
      </c>
      <c r="G137" s="25" t="s">
        <v>729</v>
      </c>
      <c r="H137" s="25" t="s">
        <v>728</v>
      </c>
      <c r="I137" s="25" t="s">
        <v>30</v>
      </c>
      <c r="J137" s="25" t="s">
        <v>727</v>
      </c>
      <c r="K137" s="25" t="s">
        <v>782</v>
      </c>
      <c r="L137" s="25" t="s">
        <v>160</v>
      </c>
      <c r="M137" s="25" t="s">
        <v>85</v>
      </c>
      <c r="N137" s="9">
        <v>107</v>
      </c>
      <c r="O137" s="11">
        <v>135.19</v>
      </c>
      <c r="P137" s="10">
        <f t="shared" si="10"/>
        <v>14465.33</v>
      </c>
      <c r="Q137" s="25" t="s">
        <v>126</v>
      </c>
      <c r="R137" s="25" t="s">
        <v>0</v>
      </c>
      <c r="S137" s="9">
        <f>N137</f>
        <v>107</v>
      </c>
      <c r="T137" s="9">
        <v>0</v>
      </c>
    </row>
    <row r="138" spans="1:20" ht="51.75" x14ac:dyDescent="0.25">
      <c r="B138" s="13">
        <f t="shared" ref="B138:B201" si="11">+B137+1</f>
        <v>131</v>
      </c>
      <c r="C138" s="12">
        <v>45945</v>
      </c>
      <c r="D138" s="24">
        <v>2025</v>
      </c>
      <c r="E138" s="25" t="s">
        <v>9</v>
      </c>
      <c r="F138" s="25" t="s">
        <v>730</v>
      </c>
      <c r="G138" s="25" t="s">
        <v>729</v>
      </c>
      <c r="H138" s="25" t="s">
        <v>728</v>
      </c>
      <c r="I138" s="25" t="s">
        <v>30</v>
      </c>
      <c r="J138" s="25" t="s">
        <v>727</v>
      </c>
      <c r="K138" s="25" t="s">
        <v>782</v>
      </c>
      <c r="L138" s="25" t="s">
        <v>127</v>
      </c>
      <c r="M138" s="25" t="s">
        <v>85</v>
      </c>
      <c r="N138" s="9">
        <v>107</v>
      </c>
      <c r="O138" s="11">
        <v>95.7</v>
      </c>
      <c r="P138" s="10">
        <f t="shared" si="10"/>
        <v>10239.9</v>
      </c>
      <c r="Q138" s="25" t="s">
        <v>126</v>
      </c>
      <c r="R138" s="25" t="s">
        <v>0</v>
      </c>
      <c r="S138" s="9">
        <f>N138</f>
        <v>107</v>
      </c>
      <c r="T138" s="9">
        <v>0</v>
      </c>
    </row>
    <row r="139" spans="1:20" ht="51.75" x14ac:dyDescent="0.25">
      <c r="B139" s="13">
        <f t="shared" si="11"/>
        <v>132</v>
      </c>
      <c r="C139" s="12">
        <v>45945</v>
      </c>
      <c r="D139" s="24">
        <v>2025</v>
      </c>
      <c r="E139" s="25" t="s">
        <v>9</v>
      </c>
      <c r="F139" s="25" t="s">
        <v>730</v>
      </c>
      <c r="G139" s="25" t="s">
        <v>733</v>
      </c>
      <c r="H139" s="25" t="s">
        <v>732</v>
      </c>
      <c r="I139" s="25" t="s">
        <v>30</v>
      </c>
      <c r="J139" s="25" t="s">
        <v>731</v>
      </c>
      <c r="K139" s="25" t="s">
        <v>781</v>
      </c>
      <c r="L139" s="25" t="s">
        <v>160</v>
      </c>
      <c r="M139" s="25" t="s">
        <v>85</v>
      </c>
      <c r="N139" s="9">
        <v>188</v>
      </c>
      <c r="O139" s="11">
        <v>135.19</v>
      </c>
      <c r="P139" s="10">
        <f t="shared" si="10"/>
        <v>25415.72</v>
      </c>
      <c r="Q139" s="25" t="s">
        <v>126</v>
      </c>
      <c r="R139" s="25" t="s">
        <v>0</v>
      </c>
      <c r="S139" s="9">
        <f>N139</f>
        <v>188</v>
      </c>
      <c r="T139" s="9">
        <v>0</v>
      </c>
    </row>
    <row r="140" spans="1:20" ht="51.75" x14ac:dyDescent="0.25">
      <c r="B140" s="13">
        <f t="shared" si="11"/>
        <v>133</v>
      </c>
      <c r="C140" s="12">
        <v>45945</v>
      </c>
      <c r="D140" s="24">
        <v>2025</v>
      </c>
      <c r="E140" s="25" t="s">
        <v>9</v>
      </c>
      <c r="F140" s="25" t="s">
        <v>730</v>
      </c>
      <c r="G140" s="25" t="s">
        <v>733</v>
      </c>
      <c r="H140" s="25" t="s">
        <v>732</v>
      </c>
      <c r="I140" s="25" t="s">
        <v>30</v>
      </c>
      <c r="J140" s="25" t="s">
        <v>731</v>
      </c>
      <c r="K140" s="25" t="s">
        <v>781</v>
      </c>
      <c r="L140" s="25" t="s">
        <v>127</v>
      </c>
      <c r="M140" s="25" t="s">
        <v>85</v>
      </c>
      <c r="N140" s="9">
        <v>188</v>
      </c>
      <c r="O140" s="11">
        <v>95.7</v>
      </c>
      <c r="P140" s="10">
        <f t="shared" si="10"/>
        <v>17991.600000000002</v>
      </c>
      <c r="Q140" s="25" t="s">
        <v>126</v>
      </c>
      <c r="R140" s="25" t="s">
        <v>0</v>
      </c>
      <c r="S140" s="9">
        <f>N140</f>
        <v>188</v>
      </c>
      <c r="T140" s="9">
        <v>0</v>
      </c>
    </row>
    <row r="141" spans="1:20" s="26" customFormat="1" ht="51.75" x14ac:dyDescent="0.25">
      <c r="B141" s="13">
        <f t="shared" si="11"/>
        <v>134</v>
      </c>
      <c r="C141" s="12">
        <v>45945</v>
      </c>
      <c r="D141" s="34">
        <v>2025</v>
      </c>
      <c r="E141" s="25" t="s">
        <v>23</v>
      </c>
      <c r="F141" s="25" t="s">
        <v>309</v>
      </c>
      <c r="G141" s="25" t="s">
        <v>780</v>
      </c>
      <c r="H141" s="25" t="s">
        <v>779</v>
      </c>
      <c r="I141" s="25" t="s">
        <v>30</v>
      </c>
      <c r="J141" s="25" t="s">
        <v>778</v>
      </c>
      <c r="K141" s="25" t="s">
        <v>529</v>
      </c>
      <c r="L141" s="25" t="s">
        <v>61</v>
      </c>
      <c r="M141" s="25" t="s">
        <v>10</v>
      </c>
      <c r="N141" s="30">
        <v>164</v>
      </c>
      <c r="O141" s="32">
        <v>0</v>
      </c>
      <c r="P141" s="31">
        <f t="shared" si="10"/>
        <v>0</v>
      </c>
      <c r="Q141" s="25" t="s">
        <v>146</v>
      </c>
      <c r="R141" s="25" t="s">
        <v>5</v>
      </c>
      <c r="S141" s="30">
        <f t="shared" ref="S141:S146" si="12">N141/2</f>
        <v>82</v>
      </c>
      <c r="T141" s="30">
        <v>0</v>
      </c>
    </row>
    <row r="142" spans="1:20" s="26" customFormat="1" ht="51.75" x14ac:dyDescent="0.25">
      <c r="B142" s="13">
        <f t="shared" si="11"/>
        <v>135</v>
      </c>
      <c r="C142" s="12">
        <v>45945</v>
      </c>
      <c r="D142" s="34">
        <v>2025</v>
      </c>
      <c r="E142" s="25" t="s">
        <v>23</v>
      </c>
      <c r="F142" s="25" t="s">
        <v>309</v>
      </c>
      <c r="G142" s="25" t="s">
        <v>94</v>
      </c>
      <c r="H142" s="25" t="s">
        <v>777</v>
      </c>
      <c r="I142" s="25" t="s">
        <v>30</v>
      </c>
      <c r="J142" s="25" t="s">
        <v>776</v>
      </c>
      <c r="K142" s="25" t="s">
        <v>522</v>
      </c>
      <c r="L142" s="25" t="s">
        <v>61</v>
      </c>
      <c r="M142" s="25" t="s">
        <v>10</v>
      </c>
      <c r="N142" s="30">
        <v>65</v>
      </c>
      <c r="O142" s="32">
        <v>0</v>
      </c>
      <c r="P142" s="31">
        <f t="shared" si="10"/>
        <v>0</v>
      </c>
      <c r="Q142" s="25" t="s">
        <v>146</v>
      </c>
      <c r="R142" s="25" t="s">
        <v>5</v>
      </c>
      <c r="S142" s="30">
        <f t="shared" si="12"/>
        <v>32.5</v>
      </c>
      <c r="T142" s="30">
        <v>0</v>
      </c>
    </row>
    <row r="143" spans="1:20" s="26" customFormat="1" ht="51.75" x14ac:dyDescent="0.25">
      <c r="B143" s="13">
        <f t="shared" si="11"/>
        <v>136</v>
      </c>
      <c r="C143" s="12">
        <v>45945</v>
      </c>
      <c r="D143" s="34">
        <v>2025</v>
      </c>
      <c r="E143" s="25" t="s">
        <v>23</v>
      </c>
      <c r="F143" s="25" t="s">
        <v>309</v>
      </c>
      <c r="G143" s="25" t="s">
        <v>775</v>
      </c>
      <c r="H143" s="25" t="s">
        <v>774</v>
      </c>
      <c r="I143" s="25" t="s">
        <v>30</v>
      </c>
      <c r="J143" s="25" t="s">
        <v>773</v>
      </c>
      <c r="K143" s="25" t="s">
        <v>519</v>
      </c>
      <c r="L143" s="25" t="s">
        <v>61</v>
      </c>
      <c r="M143" s="25" t="s">
        <v>10</v>
      </c>
      <c r="N143" s="30">
        <v>88</v>
      </c>
      <c r="O143" s="32">
        <v>0</v>
      </c>
      <c r="P143" s="31">
        <f t="shared" si="10"/>
        <v>0</v>
      </c>
      <c r="Q143" s="25" t="s">
        <v>146</v>
      </c>
      <c r="R143" s="25" t="s">
        <v>5</v>
      </c>
      <c r="S143" s="30">
        <f t="shared" si="12"/>
        <v>44</v>
      </c>
      <c r="T143" s="30">
        <v>0</v>
      </c>
    </row>
    <row r="144" spans="1:20" s="26" customFormat="1" ht="51.75" x14ac:dyDescent="0.25">
      <c r="B144" s="13">
        <f t="shared" si="11"/>
        <v>137</v>
      </c>
      <c r="C144" s="12">
        <v>45945</v>
      </c>
      <c r="D144" s="34">
        <v>2025</v>
      </c>
      <c r="E144" s="25" t="s">
        <v>23</v>
      </c>
      <c r="F144" s="25" t="s">
        <v>309</v>
      </c>
      <c r="G144" s="25" t="s">
        <v>772</v>
      </c>
      <c r="H144" s="25" t="s">
        <v>771</v>
      </c>
      <c r="I144" s="25" t="s">
        <v>30</v>
      </c>
      <c r="J144" s="25" t="s">
        <v>770</v>
      </c>
      <c r="K144" s="25" t="s">
        <v>515</v>
      </c>
      <c r="L144" s="25" t="s">
        <v>61</v>
      </c>
      <c r="M144" s="25" t="s">
        <v>10</v>
      </c>
      <c r="N144" s="30">
        <v>87</v>
      </c>
      <c r="O144" s="32">
        <v>0</v>
      </c>
      <c r="P144" s="31">
        <f t="shared" si="10"/>
        <v>0</v>
      </c>
      <c r="Q144" s="25" t="s">
        <v>146</v>
      </c>
      <c r="R144" s="25" t="s">
        <v>5</v>
      </c>
      <c r="S144" s="30">
        <f t="shared" si="12"/>
        <v>43.5</v>
      </c>
      <c r="T144" s="30">
        <v>0</v>
      </c>
    </row>
    <row r="145" spans="1:20" s="26" customFormat="1" ht="51.75" x14ac:dyDescent="0.25">
      <c r="B145" s="13">
        <f t="shared" si="11"/>
        <v>138</v>
      </c>
      <c r="C145" s="12">
        <v>45945</v>
      </c>
      <c r="D145" s="34">
        <v>2025</v>
      </c>
      <c r="E145" s="25" t="s">
        <v>23</v>
      </c>
      <c r="F145" s="25" t="s">
        <v>309</v>
      </c>
      <c r="G145" s="25" t="s">
        <v>769</v>
      </c>
      <c r="H145" s="25" t="s">
        <v>768</v>
      </c>
      <c r="I145" s="25" t="s">
        <v>30</v>
      </c>
      <c r="J145" s="25" t="s">
        <v>767</v>
      </c>
      <c r="K145" s="25" t="s">
        <v>514</v>
      </c>
      <c r="L145" s="25" t="s">
        <v>61</v>
      </c>
      <c r="M145" s="25" t="s">
        <v>10</v>
      </c>
      <c r="N145" s="30">
        <v>118</v>
      </c>
      <c r="O145" s="32">
        <v>0</v>
      </c>
      <c r="P145" s="31">
        <f t="shared" si="10"/>
        <v>0</v>
      </c>
      <c r="Q145" s="25" t="s">
        <v>146</v>
      </c>
      <c r="R145" s="25" t="s">
        <v>5</v>
      </c>
      <c r="S145" s="30">
        <f t="shared" si="12"/>
        <v>59</v>
      </c>
      <c r="T145" s="30">
        <v>0</v>
      </c>
    </row>
    <row r="146" spans="1:20" s="26" customFormat="1" ht="51.75" x14ac:dyDescent="0.25">
      <c r="B146" s="13">
        <f t="shared" si="11"/>
        <v>139</v>
      </c>
      <c r="C146" s="12">
        <v>45945</v>
      </c>
      <c r="D146" s="34">
        <v>2025</v>
      </c>
      <c r="E146" s="25" t="s">
        <v>23</v>
      </c>
      <c r="F146" s="25" t="s">
        <v>309</v>
      </c>
      <c r="G146" s="25" t="s">
        <v>766</v>
      </c>
      <c r="H146" s="25" t="s">
        <v>765</v>
      </c>
      <c r="I146" s="25" t="s">
        <v>30</v>
      </c>
      <c r="J146" s="25" t="s">
        <v>764</v>
      </c>
      <c r="K146" s="25" t="s">
        <v>510</v>
      </c>
      <c r="L146" s="25" t="s">
        <v>61</v>
      </c>
      <c r="M146" s="25" t="s">
        <v>10</v>
      </c>
      <c r="N146" s="30">
        <v>111</v>
      </c>
      <c r="O146" s="32">
        <v>0</v>
      </c>
      <c r="P146" s="31">
        <f t="shared" si="10"/>
        <v>0</v>
      </c>
      <c r="Q146" s="25" t="s">
        <v>146</v>
      </c>
      <c r="R146" s="25" t="s">
        <v>5</v>
      </c>
      <c r="S146" s="30">
        <f t="shared" si="12"/>
        <v>55.5</v>
      </c>
      <c r="T146" s="30">
        <v>0</v>
      </c>
    </row>
    <row r="147" spans="1:20" ht="34.5" customHeight="1" x14ac:dyDescent="0.25">
      <c r="A147" s="27"/>
      <c r="B147" s="13">
        <f t="shared" si="11"/>
        <v>140</v>
      </c>
      <c r="C147" s="12">
        <v>45945</v>
      </c>
      <c r="D147" s="34">
        <v>2025</v>
      </c>
      <c r="E147" s="25" t="s">
        <v>27</v>
      </c>
      <c r="F147" s="25" t="s">
        <v>188</v>
      </c>
      <c r="G147" s="25" t="s">
        <v>188</v>
      </c>
      <c r="H147" s="25" t="s">
        <v>297</v>
      </c>
      <c r="I147" s="25" t="s">
        <v>3</v>
      </c>
      <c r="J147" s="25" t="s">
        <v>296</v>
      </c>
      <c r="K147" s="25" t="s">
        <v>505</v>
      </c>
      <c r="L147" s="25" t="s">
        <v>311</v>
      </c>
      <c r="M147" s="25" t="s">
        <v>131</v>
      </c>
      <c r="N147" s="9">
        <v>1000</v>
      </c>
      <c r="O147" s="11">
        <v>176.7</v>
      </c>
      <c r="P147" s="10">
        <f t="shared" si="10"/>
        <v>176700</v>
      </c>
      <c r="Q147" s="25" t="s">
        <v>310</v>
      </c>
      <c r="R147" s="25" t="s">
        <v>5</v>
      </c>
      <c r="S147" s="9">
        <f>N147</f>
        <v>1000</v>
      </c>
      <c r="T147" s="9">
        <v>0</v>
      </c>
    </row>
    <row r="148" spans="1:20" s="27" customFormat="1" ht="34.5" customHeight="1" x14ac:dyDescent="0.25">
      <c r="B148" s="13">
        <f t="shared" si="11"/>
        <v>141</v>
      </c>
      <c r="C148" s="12">
        <v>45945</v>
      </c>
      <c r="D148" s="34">
        <v>2025</v>
      </c>
      <c r="E148" s="25" t="s">
        <v>27</v>
      </c>
      <c r="F148" s="25" t="s">
        <v>188</v>
      </c>
      <c r="G148" s="25" t="s">
        <v>188</v>
      </c>
      <c r="H148" s="25" t="s">
        <v>297</v>
      </c>
      <c r="I148" s="25" t="s">
        <v>3</v>
      </c>
      <c r="J148" s="25" t="s">
        <v>296</v>
      </c>
      <c r="K148" s="25" t="s">
        <v>502</v>
      </c>
      <c r="L148" s="25" t="s">
        <v>92</v>
      </c>
      <c r="M148" s="25" t="s">
        <v>93</v>
      </c>
      <c r="N148" s="9">
        <v>1000</v>
      </c>
      <c r="O148" s="11">
        <v>1270</v>
      </c>
      <c r="P148" s="10">
        <f t="shared" si="10"/>
        <v>1270000</v>
      </c>
      <c r="Q148" s="25" t="s">
        <v>142</v>
      </c>
      <c r="R148" s="25" t="s">
        <v>5</v>
      </c>
      <c r="S148" s="9">
        <f>+N148*5</f>
        <v>5000</v>
      </c>
      <c r="T148" s="9">
        <v>0</v>
      </c>
    </row>
    <row r="149" spans="1:20" s="26" customFormat="1" ht="51.75" x14ac:dyDescent="0.25">
      <c r="B149" s="13">
        <f t="shared" si="11"/>
        <v>142</v>
      </c>
      <c r="C149" s="12">
        <v>45945</v>
      </c>
      <c r="D149" s="34">
        <v>2025</v>
      </c>
      <c r="E149" s="25" t="s">
        <v>23</v>
      </c>
      <c r="F149" s="25" t="s">
        <v>309</v>
      </c>
      <c r="G149" s="25" t="s">
        <v>763</v>
      </c>
      <c r="H149" s="25" t="s">
        <v>762</v>
      </c>
      <c r="I149" s="25" t="s">
        <v>271</v>
      </c>
      <c r="J149" s="25" t="s">
        <v>761</v>
      </c>
      <c r="K149" s="25" t="s">
        <v>498</v>
      </c>
      <c r="L149" s="25" t="s">
        <v>61</v>
      </c>
      <c r="M149" s="25" t="s">
        <v>10</v>
      </c>
      <c r="N149" s="30">
        <v>78</v>
      </c>
      <c r="O149" s="32">
        <v>0</v>
      </c>
      <c r="P149" s="31">
        <f t="shared" si="10"/>
        <v>0</v>
      </c>
      <c r="Q149" s="25" t="s">
        <v>146</v>
      </c>
      <c r="R149" s="25" t="s">
        <v>5</v>
      </c>
      <c r="S149" s="30">
        <f>N149/2</f>
        <v>39</v>
      </c>
      <c r="T149" s="30">
        <v>0</v>
      </c>
    </row>
    <row r="150" spans="1:20" s="26" customFormat="1" ht="34.5" x14ac:dyDescent="0.25">
      <c r="B150" s="13">
        <f t="shared" si="11"/>
        <v>143</v>
      </c>
      <c r="C150" s="12">
        <v>45945</v>
      </c>
      <c r="D150" s="34">
        <v>2025</v>
      </c>
      <c r="E150" s="25" t="s">
        <v>8</v>
      </c>
      <c r="F150" s="25" t="s">
        <v>760</v>
      </c>
      <c r="G150" s="25" t="s">
        <v>759</v>
      </c>
      <c r="H150" s="25" t="s">
        <v>758</v>
      </c>
      <c r="I150" s="25" t="s">
        <v>21</v>
      </c>
      <c r="J150" s="25" t="s">
        <v>757</v>
      </c>
      <c r="K150" s="25" t="s">
        <v>494</v>
      </c>
      <c r="L150" s="25" t="s">
        <v>61</v>
      </c>
      <c r="M150" s="25" t="s">
        <v>10</v>
      </c>
      <c r="N150" s="30">
        <v>19</v>
      </c>
      <c r="O150" s="32">
        <v>0</v>
      </c>
      <c r="P150" s="31">
        <f t="shared" si="10"/>
        <v>0</v>
      </c>
      <c r="Q150" s="25" t="s">
        <v>146</v>
      </c>
      <c r="R150" s="25" t="s">
        <v>5</v>
      </c>
      <c r="S150" s="30">
        <f>N150/2</f>
        <v>9.5</v>
      </c>
      <c r="T150" s="30">
        <v>0</v>
      </c>
    </row>
    <row r="151" spans="1:20" ht="34.5" customHeight="1" x14ac:dyDescent="0.25">
      <c r="A151" s="3"/>
      <c r="B151" s="13">
        <f t="shared" si="11"/>
        <v>144</v>
      </c>
      <c r="C151" s="12">
        <v>45945</v>
      </c>
      <c r="D151" s="24">
        <v>2025</v>
      </c>
      <c r="E151" s="25" t="s">
        <v>17</v>
      </c>
      <c r="F151" s="25" t="s">
        <v>17</v>
      </c>
      <c r="G151" s="25" t="s">
        <v>756</v>
      </c>
      <c r="H151" s="25" t="s">
        <v>755</v>
      </c>
      <c r="I151" s="25" t="s">
        <v>21</v>
      </c>
      <c r="J151" s="25" t="s">
        <v>754</v>
      </c>
      <c r="K151" s="25" t="s">
        <v>753</v>
      </c>
      <c r="L151" s="25" t="s">
        <v>134</v>
      </c>
      <c r="M151" s="25" t="s">
        <v>44</v>
      </c>
      <c r="N151" s="9">
        <v>75</v>
      </c>
      <c r="O151" s="11">
        <v>788.5</v>
      </c>
      <c r="P151" s="10">
        <f t="shared" si="10"/>
        <v>59137.5</v>
      </c>
      <c r="Q151" s="25" t="s">
        <v>133</v>
      </c>
      <c r="R151" s="25" t="s">
        <v>0</v>
      </c>
      <c r="S151" s="9">
        <f>N151*5</f>
        <v>375</v>
      </c>
      <c r="T151" s="9">
        <v>0</v>
      </c>
    </row>
    <row r="152" spans="1:20" ht="34.5" customHeight="1" x14ac:dyDescent="0.25">
      <c r="B152" s="13">
        <f t="shared" si="11"/>
        <v>145</v>
      </c>
      <c r="C152" s="12">
        <v>45944</v>
      </c>
      <c r="D152" s="24">
        <v>2025</v>
      </c>
      <c r="E152" s="25" t="s">
        <v>25</v>
      </c>
      <c r="F152" s="25" t="s">
        <v>77</v>
      </c>
      <c r="G152" s="25" t="s">
        <v>752</v>
      </c>
      <c r="H152" s="25" t="s">
        <v>751</v>
      </c>
      <c r="I152" s="25" t="s">
        <v>30</v>
      </c>
      <c r="J152" s="25" t="s">
        <v>750</v>
      </c>
      <c r="K152" s="25" t="s">
        <v>749</v>
      </c>
      <c r="L152" s="25" t="s">
        <v>102</v>
      </c>
      <c r="M152" s="25" t="s">
        <v>101</v>
      </c>
      <c r="N152" s="9">
        <v>50</v>
      </c>
      <c r="O152" s="11">
        <v>1635</v>
      </c>
      <c r="P152" s="10">
        <f t="shared" si="10"/>
        <v>81750</v>
      </c>
      <c r="Q152" s="25" t="s">
        <v>100</v>
      </c>
      <c r="R152" s="25" t="s">
        <v>1</v>
      </c>
      <c r="S152" s="9">
        <f t="shared" ref="S152:S157" si="13">N152</f>
        <v>50</v>
      </c>
      <c r="T152" s="9">
        <v>0</v>
      </c>
    </row>
    <row r="153" spans="1:20" ht="34.5" customHeight="1" x14ac:dyDescent="0.25">
      <c r="B153" s="13">
        <f t="shared" si="11"/>
        <v>146</v>
      </c>
      <c r="C153" s="12">
        <v>45945</v>
      </c>
      <c r="D153" s="24">
        <v>2025</v>
      </c>
      <c r="E153" s="25" t="s">
        <v>9</v>
      </c>
      <c r="F153" s="25" t="s">
        <v>199</v>
      </c>
      <c r="G153" s="25" t="s">
        <v>748</v>
      </c>
      <c r="H153" s="25" t="s">
        <v>747</v>
      </c>
      <c r="I153" s="25" t="s">
        <v>30</v>
      </c>
      <c r="J153" s="25" t="s">
        <v>746</v>
      </c>
      <c r="K153" s="25" t="s">
        <v>745</v>
      </c>
      <c r="L153" s="25" t="s">
        <v>102</v>
      </c>
      <c r="M153" s="25" t="s">
        <v>101</v>
      </c>
      <c r="N153" s="9">
        <v>75</v>
      </c>
      <c r="O153" s="11">
        <v>1635</v>
      </c>
      <c r="P153" s="10">
        <f t="shared" si="10"/>
        <v>122625</v>
      </c>
      <c r="Q153" s="25" t="s">
        <v>100</v>
      </c>
      <c r="R153" s="25" t="s">
        <v>1</v>
      </c>
      <c r="S153" s="9">
        <f t="shared" si="13"/>
        <v>75</v>
      </c>
      <c r="T153" s="9">
        <v>0</v>
      </c>
    </row>
    <row r="154" spans="1:20" ht="34.5" customHeight="1" x14ac:dyDescent="0.25">
      <c r="B154" s="13">
        <f t="shared" si="11"/>
        <v>147</v>
      </c>
      <c r="C154" s="12">
        <v>45945</v>
      </c>
      <c r="D154" s="24">
        <v>2025</v>
      </c>
      <c r="E154" s="25" t="s">
        <v>9</v>
      </c>
      <c r="F154" s="25" t="s">
        <v>730</v>
      </c>
      <c r="G154" s="25" t="s">
        <v>744</v>
      </c>
      <c r="H154" s="25" t="s">
        <v>743</v>
      </c>
      <c r="I154" s="25" t="s">
        <v>30</v>
      </c>
      <c r="J154" s="25" t="s">
        <v>742</v>
      </c>
      <c r="K154" s="25" t="s">
        <v>741</v>
      </c>
      <c r="L154" s="25" t="s">
        <v>102</v>
      </c>
      <c r="M154" s="25" t="s">
        <v>101</v>
      </c>
      <c r="N154" s="9">
        <v>75</v>
      </c>
      <c r="O154" s="11">
        <v>1635</v>
      </c>
      <c r="P154" s="10">
        <f t="shared" si="10"/>
        <v>122625</v>
      </c>
      <c r="Q154" s="25" t="s">
        <v>100</v>
      </c>
      <c r="R154" s="25" t="s">
        <v>1</v>
      </c>
      <c r="S154" s="9">
        <f t="shared" si="13"/>
        <v>75</v>
      </c>
      <c r="T154" s="9">
        <v>0</v>
      </c>
    </row>
    <row r="155" spans="1:20" ht="34.5" customHeight="1" x14ac:dyDescent="0.25">
      <c r="B155" s="13">
        <f t="shared" si="11"/>
        <v>148</v>
      </c>
      <c r="C155" s="12">
        <v>45945</v>
      </c>
      <c r="D155" s="24">
        <v>2025</v>
      </c>
      <c r="E155" s="25" t="s">
        <v>17</v>
      </c>
      <c r="F155" s="25" t="s">
        <v>90</v>
      </c>
      <c r="G155" s="25" t="s">
        <v>740</v>
      </c>
      <c r="H155" s="25" t="s">
        <v>739</v>
      </c>
      <c r="I155" s="25" t="s">
        <v>30</v>
      </c>
      <c r="J155" s="25" t="s">
        <v>738</v>
      </c>
      <c r="K155" s="25" t="s">
        <v>737</v>
      </c>
      <c r="L155" s="25" t="s">
        <v>102</v>
      </c>
      <c r="M155" s="25" t="s">
        <v>101</v>
      </c>
      <c r="N155" s="9">
        <v>60</v>
      </c>
      <c r="O155" s="11">
        <v>1635</v>
      </c>
      <c r="P155" s="10">
        <f t="shared" si="10"/>
        <v>98100</v>
      </c>
      <c r="Q155" s="25" t="s">
        <v>100</v>
      </c>
      <c r="R155" s="25" t="s">
        <v>1</v>
      </c>
      <c r="S155" s="9">
        <f t="shared" si="13"/>
        <v>60</v>
      </c>
      <c r="T155" s="9">
        <v>0</v>
      </c>
    </row>
    <row r="156" spans="1:20" ht="34.5" customHeight="1" x14ac:dyDescent="0.25">
      <c r="B156" s="13">
        <f t="shared" si="11"/>
        <v>149</v>
      </c>
      <c r="C156" s="12">
        <v>45945</v>
      </c>
      <c r="D156" s="34">
        <v>2025</v>
      </c>
      <c r="E156" s="25" t="s">
        <v>27</v>
      </c>
      <c r="F156" s="25" t="s">
        <v>188</v>
      </c>
      <c r="G156" s="25" t="s">
        <v>188</v>
      </c>
      <c r="H156" s="25" t="s">
        <v>297</v>
      </c>
      <c r="I156" s="25" t="s">
        <v>3</v>
      </c>
      <c r="J156" s="25" t="s">
        <v>296</v>
      </c>
      <c r="K156" s="25" t="s">
        <v>736</v>
      </c>
      <c r="L156" s="25" t="s">
        <v>55</v>
      </c>
      <c r="M156" s="25" t="s">
        <v>54</v>
      </c>
      <c r="N156" s="9">
        <v>1000</v>
      </c>
      <c r="O156" s="11">
        <v>2912</v>
      </c>
      <c r="P156" s="10">
        <f t="shared" si="10"/>
        <v>2912000</v>
      </c>
      <c r="Q156" s="25" t="s">
        <v>295</v>
      </c>
      <c r="R156" s="25" t="s">
        <v>1</v>
      </c>
      <c r="S156" s="9">
        <f t="shared" si="13"/>
        <v>1000</v>
      </c>
      <c r="T156" s="9">
        <v>0</v>
      </c>
    </row>
    <row r="157" spans="1:20" ht="34.5" customHeight="1" x14ac:dyDescent="0.25">
      <c r="A157" s="27"/>
      <c r="B157" s="13">
        <f t="shared" si="11"/>
        <v>150</v>
      </c>
      <c r="C157" s="12">
        <v>45946</v>
      </c>
      <c r="D157" s="34">
        <v>2025</v>
      </c>
      <c r="E157" s="25" t="s">
        <v>22</v>
      </c>
      <c r="F157" s="25" t="s">
        <v>164</v>
      </c>
      <c r="G157" s="25" t="s">
        <v>164</v>
      </c>
      <c r="H157" s="25" t="s">
        <v>735</v>
      </c>
      <c r="I157" s="25" t="s">
        <v>3</v>
      </c>
      <c r="J157" s="25" t="s">
        <v>734</v>
      </c>
      <c r="K157" s="25" t="s">
        <v>493</v>
      </c>
      <c r="L157" s="25" t="s">
        <v>311</v>
      </c>
      <c r="M157" s="25" t="s">
        <v>131</v>
      </c>
      <c r="N157" s="9">
        <v>1000</v>
      </c>
      <c r="O157" s="11">
        <v>176.7</v>
      </c>
      <c r="P157" s="10">
        <f t="shared" si="10"/>
        <v>176700</v>
      </c>
      <c r="Q157" s="25" t="s">
        <v>310</v>
      </c>
      <c r="R157" s="25" t="s">
        <v>5</v>
      </c>
      <c r="S157" s="9">
        <f t="shared" si="13"/>
        <v>1000</v>
      </c>
      <c r="T157" s="9">
        <v>0</v>
      </c>
    </row>
    <row r="158" spans="1:20" s="27" customFormat="1" ht="34.5" customHeight="1" x14ac:dyDescent="0.25">
      <c r="B158" s="13">
        <f t="shared" si="11"/>
        <v>151</v>
      </c>
      <c r="C158" s="12">
        <v>45946</v>
      </c>
      <c r="D158" s="34">
        <v>2025</v>
      </c>
      <c r="E158" s="25" t="s">
        <v>22</v>
      </c>
      <c r="F158" s="25" t="s">
        <v>164</v>
      </c>
      <c r="G158" s="25" t="s">
        <v>164</v>
      </c>
      <c r="H158" s="25" t="s">
        <v>735</v>
      </c>
      <c r="I158" s="25" t="s">
        <v>3</v>
      </c>
      <c r="J158" s="25" t="s">
        <v>734</v>
      </c>
      <c r="K158" s="25" t="s">
        <v>490</v>
      </c>
      <c r="L158" s="25" t="s">
        <v>92</v>
      </c>
      <c r="M158" s="25" t="s">
        <v>93</v>
      </c>
      <c r="N158" s="9">
        <v>654</v>
      </c>
      <c r="O158" s="11">
        <v>1270</v>
      </c>
      <c r="P158" s="10">
        <f t="shared" si="10"/>
        <v>830580</v>
      </c>
      <c r="Q158" s="25" t="s">
        <v>142</v>
      </c>
      <c r="R158" s="25" t="s">
        <v>5</v>
      </c>
      <c r="S158" s="9">
        <f>+N158*5</f>
        <v>3270</v>
      </c>
      <c r="T158" s="9">
        <v>0</v>
      </c>
    </row>
    <row r="159" spans="1:20" s="26" customFormat="1" ht="51.75" x14ac:dyDescent="0.25">
      <c r="B159" s="13">
        <f t="shared" si="11"/>
        <v>152</v>
      </c>
      <c r="C159" s="12">
        <v>45946</v>
      </c>
      <c r="D159" s="34">
        <v>2025</v>
      </c>
      <c r="E159" s="25" t="s">
        <v>9</v>
      </c>
      <c r="F159" s="25" t="s">
        <v>730</v>
      </c>
      <c r="G159" s="25" t="s">
        <v>733</v>
      </c>
      <c r="H159" s="25" t="s">
        <v>732</v>
      </c>
      <c r="I159" s="25" t="s">
        <v>30</v>
      </c>
      <c r="J159" s="25" t="s">
        <v>731</v>
      </c>
      <c r="K159" s="25" t="s">
        <v>486</v>
      </c>
      <c r="L159" s="25" t="s">
        <v>61</v>
      </c>
      <c r="M159" s="25" t="s">
        <v>10</v>
      </c>
      <c r="N159" s="30">
        <v>188</v>
      </c>
      <c r="O159" s="32">
        <v>0</v>
      </c>
      <c r="P159" s="31">
        <f t="shared" si="10"/>
        <v>0</v>
      </c>
      <c r="Q159" s="25" t="s">
        <v>146</v>
      </c>
      <c r="R159" s="25" t="s">
        <v>5</v>
      </c>
      <c r="S159" s="30">
        <f>N159/2</f>
        <v>94</v>
      </c>
      <c r="T159" s="30">
        <v>0</v>
      </c>
    </row>
    <row r="160" spans="1:20" s="26" customFormat="1" ht="51.75" x14ac:dyDescent="0.25">
      <c r="B160" s="13">
        <f t="shared" si="11"/>
        <v>153</v>
      </c>
      <c r="C160" s="12">
        <v>45946</v>
      </c>
      <c r="D160" s="34">
        <v>2025</v>
      </c>
      <c r="E160" s="25" t="s">
        <v>9</v>
      </c>
      <c r="F160" s="25" t="s">
        <v>730</v>
      </c>
      <c r="G160" s="25" t="s">
        <v>729</v>
      </c>
      <c r="H160" s="25" t="s">
        <v>728</v>
      </c>
      <c r="I160" s="25" t="s">
        <v>30</v>
      </c>
      <c r="J160" s="25" t="s">
        <v>727</v>
      </c>
      <c r="K160" s="25" t="s">
        <v>481</v>
      </c>
      <c r="L160" s="25" t="s">
        <v>61</v>
      </c>
      <c r="M160" s="25" t="s">
        <v>10</v>
      </c>
      <c r="N160" s="30">
        <v>156</v>
      </c>
      <c r="O160" s="32">
        <v>0</v>
      </c>
      <c r="P160" s="31">
        <f t="shared" si="10"/>
        <v>0</v>
      </c>
      <c r="Q160" s="25" t="s">
        <v>146</v>
      </c>
      <c r="R160" s="25" t="s">
        <v>5</v>
      </c>
      <c r="S160" s="30">
        <f>N160/2</f>
        <v>78</v>
      </c>
      <c r="T160" s="30">
        <v>0</v>
      </c>
    </row>
    <row r="161" spans="1:20" ht="34.5" customHeight="1" x14ac:dyDescent="0.25">
      <c r="A161" s="3"/>
      <c r="B161" s="13">
        <f t="shared" si="11"/>
        <v>154</v>
      </c>
      <c r="C161" s="12">
        <v>45946</v>
      </c>
      <c r="D161" s="24">
        <v>2025</v>
      </c>
      <c r="E161" s="25" t="s">
        <v>28</v>
      </c>
      <c r="F161" s="25" t="s">
        <v>178</v>
      </c>
      <c r="G161" s="25" t="s">
        <v>178</v>
      </c>
      <c r="H161" s="25" t="s">
        <v>724</v>
      </c>
      <c r="I161" s="25" t="s">
        <v>21</v>
      </c>
      <c r="J161" s="25" t="s">
        <v>723</v>
      </c>
      <c r="K161" s="25" t="s">
        <v>726</v>
      </c>
      <c r="L161" s="25" t="s">
        <v>134</v>
      </c>
      <c r="M161" s="25" t="s">
        <v>44</v>
      </c>
      <c r="N161" s="9">
        <v>350</v>
      </c>
      <c r="O161" s="11">
        <v>788.5</v>
      </c>
      <c r="P161" s="10">
        <f t="shared" si="10"/>
        <v>275975</v>
      </c>
      <c r="Q161" s="25" t="s">
        <v>133</v>
      </c>
      <c r="R161" s="25" t="s">
        <v>0</v>
      </c>
      <c r="S161" s="9">
        <f>N161*5</f>
        <v>1750</v>
      </c>
      <c r="T161" s="9">
        <v>0</v>
      </c>
    </row>
    <row r="162" spans="1:20" ht="34.5" customHeight="1" x14ac:dyDescent="0.25">
      <c r="B162" s="13">
        <f t="shared" si="11"/>
        <v>155</v>
      </c>
      <c r="C162" s="12">
        <v>45946</v>
      </c>
      <c r="D162" s="24">
        <v>2025</v>
      </c>
      <c r="E162" s="25" t="s">
        <v>28</v>
      </c>
      <c r="F162" s="25" t="s">
        <v>178</v>
      </c>
      <c r="G162" s="25" t="s">
        <v>178</v>
      </c>
      <c r="H162" s="25" t="s">
        <v>724</v>
      </c>
      <c r="I162" s="25" t="s">
        <v>21</v>
      </c>
      <c r="J162" s="25" t="s">
        <v>723</v>
      </c>
      <c r="K162" s="25" t="s">
        <v>725</v>
      </c>
      <c r="L162" s="25" t="s">
        <v>84</v>
      </c>
      <c r="M162" s="25" t="s">
        <v>79</v>
      </c>
      <c r="N162" s="9">
        <v>25</v>
      </c>
      <c r="O162" s="11">
        <v>5325</v>
      </c>
      <c r="P162" s="10">
        <f t="shared" si="10"/>
        <v>133125</v>
      </c>
      <c r="Q162" s="25" t="s">
        <v>82</v>
      </c>
      <c r="R162" s="25" t="s">
        <v>0</v>
      </c>
      <c r="S162" s="9">
        <v>1</v>
      </c>
      <c r="T162" s="9">
        <v>60</v>
      </c>
    </row>
    <row r="163" spans="1:20" ht="34.5" customHeight="1" x14ac:dyDescent="0.25">
      <c r="B163" s="13">
        <f t="shared" si="11"/>
        <v>156</v>
      </c>
      <c r="C163" s="12">
        <v>45946</v>
      </c>
      <c r="D163" s="24">
        <v>2025</v>
      </c>
      <c r="E163" s="25" t="s">
        <v>28</v>
      </c>
      <c r="F163" s="25" t="s">
        <v>178</v>
      </c>
      <c r="G163" s="25" t="s">
        <v>178</v>
      </c>
      <c r="H163" s="25" t="s">
        <v>724</v>
      </c>
      <c r="I163" s="25" t="s">
        <v>21</v>
      </c>
      <c r="J163" s="25" t="s">
        <v>723</v>
      </c>
      <c r="K163" s="25" t="s">
        <v>725</v>
      </c>
      <c r="L163" s="25" t="s">
        <v>83</v>
      </c>
      <c r="M163" s="25" t="s">
        <v>79</v>
      </c>
      <c r="N163" s="9">
        <v>1</v>
      </c>
      <c r="O163" s="11">
        <v>3579</v>
      </c>
      <c r="P163" s="10">
        <f t="shared" si="10"/>
        <v>3579</v>
      </c>
      <c r="Q163" s="25" t="s">
        <v>82</v>
      </c>
      <c r="R163" s="25" t="s">
        <v>0</v>
      </c>
      <c r="S163" s="9">
        <v>1</v>
      </c>
      <c r="T163" s="9">
        <v>60</v>
      </c>
    </row>
    <row r="164" spans="1:20" ht="34.5" customHeight="1" x14ac:dyDescent="0.25">
      <c r="B164" s="13">
        <f t="shared" si="11"/>
        <v>157</v>
      </c>
      <c r="C164" s="12">
        <v>45946</v>
      </c>
      <c r="D164" s="24">
        <v>2025</v>
      </c>
      <c r="E164" s="25" t="s">
        <v>28</v>
      </c>
      <c r="F164" s="25" t="s">
        <v>178</v>
      </c>
      <c r="G164" s="25" t="s">
        <v>178</v>
      </c>
      <c r="H164" s="25" t="s">
        <v>724</v>
      </c>
      <c r="I164" s="25" t="s">
        <v>21</v>
      </c>
      <c r="J164" s="25" t="s">
        <v>723</v>
      </c>
      <c r="K164" s="25" t="s">
        <v>725</v>
      </c>
      <c r="L164" s="25" t="s">
        <v>81</v>
      </c>
      <c r="M164" s="25" t="s">
        <v>79</v>
      </c>
      <c r="N164" s="9">
        <v>13</v>
      </c>
      <c r="O164" s="11">
        <v>1500</v>
      </c>
      <c r="P164" s="10">
        <f t="shared" si="10"/>
        <v>19500</v>
      </c>
      <c r="Q164" s="25" t="s">
        <v>80</v>
      </c>
      <c r="R164" s="25" t="s">
        <v>0</v>
      </c>
      <c r="S164" s="9">
        <v>1</v>
      </c>
      <c r="T164" s="9">
        <v>60</v>
      </c>
    </row>
    <row r="165" spans="1:20" s="27" customFormat="1" ht="51.75" x14ac:dyDescent="0.25">
      <c r="B165" s="13">
        <f t="shared" si="11"/>
        <v>158</v>
      </c>
      <c r="C165" s="12">
        <v>45946</v>
      </c>
      <c r="D165" s="24">
        <v>2025</v>
      </c>
      <c r="E165" s="25" t="s">
        <v>28</v>
      </c>
      <c r="F165" s="25" t="s">
        <v>178</v>
      </c>
      <c r="G165" s="25" t="s">
        <v>178</v>
      </c>
      <c r="H165" s="25" t="s">
        <v>724</v>
      </c>
      <c r="I165" s="25" t="s">
        <v>21</v>
      </c>
      <c r="J165" s="25" t="s">
        <v>723</v>
      </c>
      <c r="K165" s="25" t="s">
        <v>722</v>
      </c>
      <c r="L165" s="25" t="s">
        <v>227</v>
      </c>
      <c r="M165" s="25" t="s">
        <v>44</v>
      </c>
      <c r="N165" s="9">
        <v>150</v>
      </c>
      <c r="O165" s="11">
        <v>1125</v>
      </c>
      <c r="P165" s="10">
        <f t="shared" si="10"/>
        <v>168750</v>
      </c>
      <c r="Q165" s="25" t="s">
        <v>226</v>
      </c>
      <c r="R165" s="25" t="s">
        <v>0</v>
      </c>
      <c r="S165" s="9">
        <f>N165</f>
        <v>150</v>
      </c>
      <c r="T165" s="9">
        <v>0</v>
      </c>
    </row>
    <row r="166" spans="1:20" ht="51.75" x14ac:dyDescent="0.25">
      <c r="B166" s="13">
        <f t="shared" si="11"/>
        <v>159</v>
      </c>
      <c r="C166" s="12">
        <v>45946</v>
      </c>
      <c r="D166" s="24">
        <v>2025</v>
      </c>
      <c r="E166" s="25" t="s">
        <v>8</v>
      </c>
      <c r="F166" s="25" t="s">
        <v>8</v>
      </c>
      <c r="G166" s="25" t="s">
        <v>136</v>
      </c>
      <c r="H166" s="25" t="s">
        <v>721</v>
      </c>
      <c r="I166" s="25" t="s">
        <v>271</v>
      </c>
      <c r="J166" s="25" t="s">
        <v>720</v>
      </c>
      <c r="K166" s="25" t="s">
        <v>719</v>
      </c>
      <c r="L166" s="25" t="s">
        <v>102</v>
      </c>
      <c r="M166" s="25" t="s">
        <v>101</v>
      </c>
      <c r="N166" s="9">
        <v>27</v>
      </c>
      <c r="O166" s="11">
        <v>1635</v>
      </c>
      <c r="P166" s="10">
        <f t="shared" si="10"/>
        <v>44145</v>
      </c>
      <c r="Q166" s="25" t="s">
        <v>100</v>
      </c>
      <c r="R166" s="25" t="s">
        <v>1</v>
      </c>
      <c r="S166" s="9">
        <f>N166</f>
        <v>27</v>
      </c>
      <c r="T166" s="9">
        <v>0</v>
      </c>
    </row>
    <row r="167" spans="1:20" s="26" customFormat="1" ht="51.75" x14ac:dyDescent="0.25">
      <c r="B167" s="13">
        <f t="shared" si="11"/>
        <v>160</v>
      </c>
      <c r="C167" s="12">
        <v>45947</v>
      </c>
      <c r="D167" s="34">
        <v>2025</v>
      </c>
      <c r="E167" s="25" t="s">
        <v>9</v>
      </c>
      <c r="F167" s="25" t="s">
        <v>67</v>
      </c>
      <c r="G167" s="25" t="s">
        <v>718</v>
      </c>
      <c r="H167" s="25" t="s">
        <v>717</v>
      </c>
      <c r="I167" s="25" t="s">
        <v>30</v>
      </c>
      <c r="J167" s="25" t="s">
        <v>716</v>
      </c>
      <c r="K167" s="25" t="s">
        <v>470</v>
      </c>
      <c r="L167" s="25" t="s">
        <v>61</v>
      </c>
      <c r="M167" s="25" t="s">
        <v>10</v>
      </c>
      <c r="N167" s="30">
        <v>119</v>
      </c>
      <c r="O167" s="32">
        <v>0</v>
      </c>
      <c r="P167" s="31">
        <f t="shared" si="10"/>
        <v>0</v>
      </c>
      <c r="Q167" s="25" t="s">
        <v>146</v>
      </c>
      <c r="R167" s="25" t="s">
        <v>5</v>
      </c>
      <c r="S167" s="30">
        <f t="shared" ref="S167:S176" si="14">N167/2</f>
        <v>59.5</v>
      </c>
      <c r="T167" s="30">
        <v>0</v>
      </c>
    </row>
    <row r="168" spans="1:20" s="26" customFormat="1" ht="51.75" x14ac:dyDescent="0.25">
      <c r="B168" s="13">
        <f t="shared" si="11"/>
        <v>161</v>
      </c>
      <c r="C168" s="12">
        <v>45947</v>
      </c>
      <c r="D168" s="34">
        <v>2025</v>
      </c>
      <c r="E168" s="25" t="s">
        <v>9</v>
      </c>
      <c r="F168" s="25" t="s">
        <v>67</v>
      </c>
      <c r="G168" s="25" t="s">
        <v>65</v>
      </c>
      <c r="H168" s="25" t="s">
        <v>715</v>
      </c>
      <c r="I168" s="25" t="s">
        <v>30</v>
      </c>
      <c r="J168" s="25" t="s">
        <v>714</v>
      </c>
      <c r="K168" s="25" t="s">
        <v>468</v>
      </c>
      <c r="L168" s="25" t="s">
        <v>61</v>
      </c>
      <c r="M168" s="25" t="s">
        <v>10</v>
      </c>
      <c r="N168" s="30">
        <v>129</v>
      </c>
      <c r="O168" s="32">
        <v>0</v>
      </c>
      <c r="P168" s="31">
        <f t="shared" si="10"/>
        <v>0</v>
      </c>
      <c r="Q168" s="25" t="s">
        <v>146</v>
      </c>
      <c r="R168" s="25" t="s">
        <v>5</v>
      </c>
      <c r="S168" s="30">
        <f t="shared" si="14"/>
        <v>64.5</v>
      </c>
      <c r="T168" s="30">
        <v>0</v>
      </c>
    </row>
    <row r="169" spans="1:20" s="26" customFormat="1" ht="51.75" x14ac:dyDescent="0.25">
      <c r="B169" s="13">
        <f t="shared" si="11"/>
        <v>162</v>
      </c>
      <c r="C169" s="12">
        <v>45947</v>
      </c>
      <c r="D169" s="34">
        <v>2025</v>
      </c>
      <c r="E169" s="25" t="s">
        <v>9</v>
      </c>
      <c r="F169" s="25" t="s">
        <v>67</v>
      </c>
      <c r="G169" s="25" t="s">
        <v>713</v>
      </c>
      <c r="H169" s="25" t="s">
        <v>712</v>
      </c>
      <c r="I169" s="25" t="s">
        <v>30</v>
      </c>
      <c r="J169" s="25" t="s">
        <v>711</v>
      </c>
      <c r="K169" s="25" t="s">
        <v>464</v>
      </c>
      <c r="L169" s="25" t="s">
        <v>61</v>
      </c>
      <c r="M169" s="25" t="s">
        <v>10</v>
      </c>
      <c r="N169" s="30">
        <v>76</v>
      </c>
      <c r="O169" s="32">
        <v>0</v>
      </c>
      <c r="P169" s="31">
        <f t="shared" si="10"/>
        <v>0</v>
      </c>
      <c r="Q169" s="25" t="s">
        <v>146</v>
      </c>
      <c r="R169" s="25" t="s">
        <v>5</v>
      </c>
      <c r="S169" s="30">
        <f t="shared" si="14"/>
        <v>38</v>
      </c>
      <c r="T169" s="30">
        <v>0</v>
      </c>
    </row>
    <row r="170" spans="1:20" s="26" customFormat="1" ht="51.75" x14ac:dyDescent="0.25">
      <c r="B170" s="13">
        <f t="shared" si="11"/>
        <v>163</v>
      </c>
      <c r="C170" s="12">
        <v>45947</v>
      </c>
      <c r="D170" s="34">
        <v>2025</v>
      </c>
      <c r="E170" s="25" t="s">
        <v>9</v>
      </c>
      <c r="F170" s="25" t="s">
        <v>67</v>
      </c>
      <c r="G170" s="25" t="s">
        <v>710</v>
      </c>
      <c r="H170" s="25" t="s">
        <v>709</v>
      </c>
      <c r="I170" s="25" t="s">
        <v>30</v>
      </c>
      <c r="J170" s="25" t="s">
        <v>708</v>
      </c>
      <c r="K170" s="25" t="s">
        <v>460</v>
      </c>
      <c r="L170" s="25" t="s">
        <v>61</v>
      </c>
      <c r="M170" s="25" t="s">
        <v>10</v>
      </c>
      <c r="N170" s="30">
        <v>37</v>
      </c>
      <c r="O170" s="32">
        <v>0</v>
      </c>
      <c r="P170" s="31">
        <f t="shared" si="10"/>
        <v>0</v>
      </c>
      <c r="Q170" s="25" t="s">
        <v>146</v>
      </c>
      <c r="R170" s="25" t="s">
        <v>5</v>
      </c>
      <c r="S170" s="30">
        <f t="shared" si="14"/>
        <v>18.5</v>
      </c>
      <c r="T170" s="30">
        <v>0</v>
      </c>
    </row>
    <row r="171" spans="1:20" s="26" customFormat="1" ht="51.75" x14ac:dyDescent="0.25">
      <c r="B171" s="13">
        <f t="shared" si="11"/>
        <v>164</v>
      </c>
      <c r="C171" s="12">
        <v>45947</v>
      </c>
      <c r="D171" s="34">
        <v>2025</v>
      </c>
      <c r="E171" s="25" t="s">
        <v>9</v>
      </c>
      <c r="F171" s="25" t="s">
        <v>67</v>
      </c>
      <c r="G171" s="25" t="s">
        <v>66</v>
      </c>
      <c r="H171" s="25" t="s">
        <v>707</v>
      </c>
      <c r="I171" s="25" t="s">
        <v>30</v>
      </c>
      <c r="J171" s="25" t="s">
        <v>706</v>
      </c>
      <c r="K171" s="25" t="s">
        <v>459</v>
      </c>
      <c r="L171" s="25" t="s">
        <v>61</v>
      </c>
      <c r="M171" s="25" t="s">
        <v>10</v>
      </c>
      <c r="N171" s="30">
        <v>59</v>
      </c>
      <c r="O171" s="32">
        <v>0</v>
      </c>
      <c r="P171" s="31">
        <f t="shared" si="10"/>
        <v>0</v>
      </c>
      <c r="Q171" s="25" t="s">
        <v>146</v>
      </c>
      <c r="R171" s="25" t="s">
        <v>5</v>
      </c>
      <c r="S171" s="30">
        <f t="shared" si="14"/>
        <v>29.5</v>
      </c>
      <c r="T171" s="30">
        <v>0</v>
      </c>
    </row>
    <row r="172" spans="1:20" s="26" customFormat="1" ht="51.75" x14ac:dyDescent="0.25">
      <c r="B172" s="13">
        <f t="shared" si="11"/>
        <v>165</v>
      </c>
      <c r="C172" s="12">
        <v>45947</v>
      </c>
      <c r="D172" s="34">
        <v>2025</v>
      </c>
      <c r="E172" s="25" t="s">
        <v>9</v>
      </c>
      <c r="F172" s="25" t="s">
        <v>67</v>
      </c>
      <c r="G172" s="25" t="s">
        <v>705</v>
      </c>
      <c r="H172" s="25" t="s">
        <v>704</v>
      </c>
      <c r="I172" s="25" t="s">
        <v>30</v>
      </c>
      <c r="J172" s="25" t="s">
        <v>703</v>
      </c>
      <c r="K172" s="25" t="s">
        <v>458</v>
      </c>
      <c r="L172" s="25" t="s">
        <v>61</v>
      </c>
      <c r="M172" s="25" t="s">
        <v>10</v>
      </c>
      <c r="N172" s="30">
        <v>45</v>
      </c>
      <c r="O172" s="32">
        <v>0</v>
      </c>
      <c r="P172" s="31">
        <f t="shared" si="10"/>
        <v>0</v>
      </c>
      <c r="Q172" s="25" t="s">
        <v>146</v>
      </c>
      <c r="R172" s="25" t="s">
        <v>5</v>
      </c>
      <c r="S172" s="30">
        <f t="shared" si="14"/>
        <v>22.5</v>
      </c>
      <c r="T172" s="30">
        <v>0</v>
      </c>
    </row>
    <row r="173" spans="1:20" s="26" customFormat="1" ht="51.75" x14ac:dyDescent="0.25">
      <c r="B173" s="13">
        <f t="shared" si="11"/>
        <v>166</v>
      </c>
      <c r="C173" s="12">
        <v>45947</v>
      </c>
      <c r="D173" s="34">
        <v>2025</v>
      </c>
      <c r="E173" s="25" t="s">
        <v>9</v>
      </c>
      <c r="F173" s="25" t="s">
        <v>67</v>
      </c>
      <c r="G173" s="25" t="s">
        <v>64</v>
      </c>
      <c r="H173" s="25" t="s">
        <v>702</v>
      </c>
      <c r="I173" s="25" t="s">
        <v>30</v>
      </c>
      <c r="J173" s="25" t="s">
        <v>701</v>
      </c>
      <c r="K173" s="25" t="s">
        <v>428</v>
      </c>
      <c r="L173" s="25" t="s">
        <v>61</v>
      </c>
      <c r="M173" s="25" t="s">
        <v>10</v>
      </c>
      <c r="N173" s="30">
        <v>99</v>
      </c>
      <c r="O173" s="32">
        <v>0</v>
      </c>
      <c r="P173" s="31">
        <f t="shared" si="10"/>
        <v>0</v>
      </c>
      <c r="Q173" s="25" t="s">
        <v>146</v>
      </c>
      <c r="R173" s="25" t="s">
        <v>5</v>
      </c>
      <c r="S173" s="30">
        <f t="shared" si="14"/>
        <v>49.5</v>
      </c>
      <c r="T173" s="30">
        <v>0</v>
      </c>
    </row>
    <row r="174" spans="1:20" s="26" customFormat="1" ht="51.75" x14ac:dyDescent="0.25">
      <c r="B174" s="13">
        <f t="shared" si="11"/>
        <v>167</v>
      </c>
      <c r="C174" s="12">
        <v>45947</v>
      </c>
      <c r="D174" s="34">
        <v>2025</v>
      </c>
      <c r="E174" s="25" t="s">
        <v>9</v>
      </c>
      <c r="F174" s="25" t="s">
        <v>67</v>
      </c>
      <c r="G174" s="25" t="s">
        <v>686</v>
      </c>
      <c r="H174" s="25" t="s">
        <v>685</v>
      </c>
      <c r="I174" s="25" t="s">
        <v>30</v>
      </c>
      <c r="J174" s="25" t="s">
        <v>684</v>
      </c>
      <c r="K174" s="25" t="s">
        <v>427</v>
      </c>
      <c r="L174" s="25" t="s">
        <v>61</v>
      </c>
      <c r="M174" s="25" t="s">
        <v>10</v>
      </c>
      <c r="N174" s="30">
        <v>97</v>
      </c>
      <c r="O174" s="32">
        <v>0</v>
      </c>
      <c r="P174" s="31">
        <f t="shared" si="10"/>
        <v>0</v>
      </c>
      <c r="Q174" s="25" t="s">
        <v>146</v>
      </c>
      <c r="R174" s="25" t="s">
        <v>5</v>
      </c>
      <c r="S174" s="30">
        <f t="shared" si="14"/>
        <v>48.5</v>
      </c>
      <c r="T174" s="30">
        <v>0</v>
      </c>
    </row>
    <row r="175" spans="1:20" s="26" customFormat="1" ht="51.75" x14ac:dyDescent="0.25">
      <c r="B175" s="13">
        <f t="shared" si="11"/>
        <v>168</v>
      </c>
      <c r="C175" s="12">
        <v>45947</v>
      </c>
      <c r="D175" s="34">
        <v>2025</v>
      </c>
      <c r="E175" s="25" t="s">
        <v>9</v>
      </c>
      <c r="F175" s="25" t="s">
        <v>67</v>
      </c>
      <c r="G175" s="25" t="s">
        <v>700</v>
      </c>
      <c r="H175" s="25" t="s">
        <v>699</v>
      </c>
      <c r="I175" s="25" t="s">
        <v>30</v>
      </c>
      <c r="J175" s="25" t="s">
        <v>698</v>
      </c>
      <c r="K175" s="25" t="s">
        <v>426</v>
      </c>
      <c r="L175" s="25" t="s">
        <v>61</v>
      </c>
      <c r="M175" s="25" t="s">
        <v>10</v>
      </c>
      <c r="N175" s="30">
        <v>84</v>
      </c>
      <c r="O175" s="32">
        <v>0</v>
      </c>
      <c r="P175" s="31">
        <f t="shared" si="10"/>
        <v>0</v>
      </c>
      <c r="Q175" s="25" t="s">
        <v>146</v>
      </c>
      <c r="R175" s="25" t="s">
        <v>5</v>
      </c>
      <c r="S175" s="30">
        <f t="shared" si="14"/>
        <v>42</v>
      </c>
      <c r="T175" s="30">
        <v>0</v>
      </c>
    </row>
    <row r="176" spans="1:20" s="26" customFormat="1" ht="51.75" x14ac:dyDescent="0.25">
      <c r="B176" s="13">
        <f t="shared" si="11"/>
        <v>169</v>
      </c>
      <c r="C176" s="12">
        <v>45947</v>
      </c>
      <c r="D176" s="34">
        <v>2025</v>
      </c>
      <c r="E176" s="25" t="s">
        <v>9</v>
      </c>
      <c r="F176" s="25" t="s">
        <v>67</v>
      </c>
      <c r="G176" s="25" t="s">
        <v>94</v>
      </c>
      <c r="H176" s="25" t="s">
        <v>697</v>
      </c>
      <c r="I176" s="25" t="s">
        <v>30</v>
      </c>
      <c r="J176" s="25" t="s">
        <v>696</v>
      </c>
      <c r="K176" s="25" t="s">
        <v>425</v>
      </c>
      <c r="L176" s="25" t="s">
        <v>61</v>
      </c>
      <c r="M176" s="25" t="s">
        <v>10</v>
      </c>
      <c r="N176" s="30">
        <v>221</v>
      </c>
      <c r="O176" s="32">
        <v>0</v>
      </c>
      <c r="P176" s="31">
        <f t="shared" si="10"/>
        <v>0</v>
      </c>
      <c r="Q176" s="25" t="s">
        <v>146</v>
      </c>
      <c r="R176" s="25" t="s">
        <v>5</v>
      </c>
      <c r="S176" s="30">
        <f t="shared" si="14"/>
        <v>110.5</v>
      </c>
      <c r="T176" s="30">
        <v>0</v>
      </c>
    </row>
    <row r="177" spans="1:20" s="27" customFormat="1" ht="34.5" customHeight="1" x14ac:dyDescent="0.25">
      <c r="B177" s="13">
        <f t="shared" si="11"/>
        <v>170</v>
      </c>
      <c r="C177" s="12">
        <v>45947</v>
      </c>
      <c r="D177" s="24">
        <v>2025</v>
      </c>
      <c r="E177" s="25" t="s">
        <v>25</v>
      </c>
      <c r="F177" s="25" t="s">
        <v>329</v>
      </c>
      <c r="G177" s="25" t="s">
        <v>329</v>
      </c>
      <c r="H177" s="25" t="s">
        <v>328</v>
      </c>
      <c r="I177" s="25" t="s">
        <v>3</v>
      </c>
      <c r="J177" s="25" t="s">
        <v>327</v>
      </c>
      <c r="K177" s="25" t="s">
        <v>695</v>
      </c>
      <c r="L177" s="25" t="s">
        <v>151</v>
      </c>
      <c r="M177" s="25" t="s">
        <v>150</v>
      </c>
      <c r="N177" s="9">
        <v>1447</v>
      </c>
      <c r="O177" s="11">
        <v>282</v>
      </c>
      <c r="P177" s="10">
        <f t="shared" si="10"/>
        <v>408054</v>
      </c>
      <c r="Q177" s="25" t="s">
        <v>149</v>
      </c>
      <c r="R177" s="25" t="s">
        <v>0</v>
      </c>
      <c r="S177" s="9">
        <f t="shared" ref="S177:S186" si="15">N177</f>
        <v>1447</v>
      </c>
      <c r="T177" s="9">
        <v>0</v>
      </c>
    </row>
    <row r="178" spans="1:20" s="27" customFormat="1" ht="34.5" customHeight="1" x14ac:dyDescent="0.25">
      <c r="B178" s="13">
        <f t="shared" si="11"/>
        <v>171</v>
      </c>
      <c r="C178" s="12">
        <v>45947</v>
      </c>
      <c r="D178" s="24">
        <v>2025</v>
      </c>
      <c r="E178" s="25" t="s">
        <v>49</v>
      </c>
      <c r="F178" s="25" t="s">
        <v>191</v>
      </c>
      <c r="G178" s="25" t="s">
        <v>191</v>
      </c>
      <c r="H178" s="25" t="s">
        <v>694</v>
      </c>
      <c r="I178" s="25" t="s">
        <v>3</v>
      </c>
      <c r="J178" s="25" t="s">
        <v>693</v>
      </c>
      <c r="K178" s="25" t="s">
        <v>692</v>
      </c>
      <c r="L178" s="25" t="s">
        <v>130</v>
      </c>
      <c r="M178" s="25" t="s">
        <v>85</v>
      </c>
      <c r="N178" s="9">
        <v>100</v>
      </c>
      <c r="O178" s="11">
        <v>111.36</v>
      </c>
      <c r="P178" s="10">
        <f t="shared" si="10"/>
        <v>11136</v>
      </c>
      <c r="Q178" s="25" t="s">
        <v>126</v>
      </c>
      <c r="R178" s="25" t="s">
        <v>0</v>
      </c>
      <c r="S178" s="9">
        <f t="shared" si="15"/>
        <v>100</v>
      </c>
      <c r="T178" s="9">
        <v>0</v>
      </c>
    </row>
    <row r="179" spans="1:20" ht="34.5" x14ac:dyDescent="0.25">
      <c r="B179" s="13">
        <f t="shared" si="11"/>
        <v>172</v>
      </c>
      <c r="C179" s="12">
        <v>45947</v>
      </c>
      <c r="D179" s="24">
        <v>2025</v>
      </c>
      <c r="E179" s="25" t="s">
        <v>49</v>
      </c>
      <c r="F179" s="25" t="s">
        <v>191</v>
      </c>
      <c r="G179" s="25" t="s">
        <v>191</v>
      </c>
      <c r="H179" s="25" t="s">
        <v>694</v>
      </c>
      <c r="I179" s="25" t="s">
        <v>3</v>
      </c>
      <c r="J179" s="25" t="s">
        <v>693</v>
      </c>
      <c r="K179" s="25" t="s">
        <v>692</v>
      </c>
      <c r="L179" s="25" t="s">
        <v>160</v>
      </c>
      <c r="M179" s="25" t="s">
        <v>85</v>
      </c>
      <c r="N179" s="9">
        <v>18</v>
      </c>
      <c r="O179" s="11">
        <v>135.19</v>
      </c>
      <c r="P179" s="10">
        <f t="shared" si="10"/>
        <v>2433.42</v>
      </c>
      <c r="Q179" s="25" t="s">
        <v>126</v>
      </c>
      <c r="R179" s="25" t="s">
        <v>0</v>
      </c>
      <c r="S179" s="9">
        <f t="shared" si="15"/>
        <v>18</v>
      </c>
      <c r="T179" s="9">
        <v>0</v>
      </c>
    </row>
    <row r="180" spans="1:20" ht="34.5" x14ac:dyDescent="0.25">
      <c r="B180" s="13">
        <f t="shared" si="11"/>
        <v>173</v>
      </c>
      <c r="C180" s="12">
        <v>45947</v>
      </c>
      <c r="D180" s="24">
        <v>2025</v>
      </c>
      <c r="E180" s="25" t="s">
        <v>49</v>
      </c>
      <c r="F180" s="25" t="s">
        <v>191</v>
      </c>
      <c r="G180" s="25" t="s">
        <v>191</v>
      </c>
      <c r="H180" s="25" t="s">
        <v>694</v>
      </c>
      <c r="I180" s="25" t="s">
        <v>3</v>
      </c>
      <c r="J180" s="25" t="s">
        <v>693</v>
      </c>
      <c r="K180" s="25" t="s">
        <v>692</v>
      </c>
      <c r="L180" s="25" t="s">
        <v>127</v>
      </c>
      <c r="M180" s="25" t="s">
        <v>85</v>
      </c>
      <c r="N180" s="9">
        <v>100</v>
      </c>
      <c r="O180" s="11">
        <v>95.7</v>
      </c>
      <c r="P180" s="10">
        <f t="shared" si="10"/>
        <v>9570</v>
      </c>
      <c r="Q180" s="25" t="s">
        <v>126</v>
      </c>
      <c r="R180" s="25" t="s">
        <v>0</v>
      </c>
      <c r="S180" s="9">
        <f t="shared" si="15"/>
        <v>100</v>
      </c>
      <c r="T180" s="9">
        <v>0</v>
      </c>
    </row>
    <row r="181" spans="1:20" ht="34.5" x14ac:dyDescent="0.25">
      <c r="B181" s="13">
        <f t="shared" si="11"/>
        <v>174</v>
      </c>
      <c r="C181" s="12">
        <v>45947</v>
      </c>
      <c r="D181" s="24">
        <v>2025</v>
      </c>
      <c r="E181" s="25" t="s">
        <v>49</v>
      </c>
      <c r="F181" s="25" t="s">
        <v>191</v>
      </c>
      <c r="G181" s="25" t="s">
        <v>191</v>
      </c>
      <c r="H181" s="25" t="s">
        <v>694</v>
      </c>
      <c r="I181" s="25" t="s">
        <v>3</v>
      </c>
      <c r="J181" s="25" t="s">
        <v>693</v>
      </c>
      <c r="K181" s="25" t="s">
        <v>692</v>
      </c>
      <c r="L181" s="25" t="s">
        <v>129</v>
      </c>
      <c r="M181" s="25" t="s">
        <v>85</v>
      </c>
      <c r="N181" s="9">
        <v>100</v>
      </c>
      <c r="O181" s="11">
        <v>41.03</v>
      </c>
      <c r="P181" s="10">
        <f t="shared" si="10"/>
        <v>4103</v>
      </c>
      <c r="Q181" s="25" t="s">
        <v>126</v>
      </c>
      <c r="R181" s="25" t="s">
        <v>0</v>
      </c>
      <c r="S181" s="9">
        <f t="shared" si="15"/>
        <v>100</v>
      </c>
      <c r="T181" s="9">
        <v>0</v>
      </c>
    </row>
    <row r="182" spans="1:20" ht="34.5" x14ac:dyDescent="0.25">
      <c r="B182" s="13">
        <f t="shared" si="11"/>
        <v>175</v>
      </c>
      <c r="C182" s="12">
        <v>45947</v>
      </c>
      <c r="D182" s="24">
        <v>2025</v>
      </c>
      <c r="E182" s="25" t="s">
        <v>49</v>
      </c>
      <c r="F182" s="25" t="s">
        <v>191</v>
      </c>
      <c r="G182" s="25" t="s">
        <v>191</v>
      </c>
      <c r="H182" s="25" t="s">
        <v>694</v>
      </c>
      <c r="I182" s="25" t="s">
        <v>3</v>
      </c>
      <c r="J182" s="25" t="s">
        <v>693</v>
      </c>
      <c r="K182" s="25" t="s">
        <v>692</v>
      </c>
      <c r="L182" s="25" t="s">
        <v>128</v>
      </c>
      <c r="M182" s="25" t="s">
        <v>85</v>
      </c>
      <c r="N182" s="9">
        <v>100</v>
      </c>
      <c r="O182" s="11">
        <v>64.72</v>
      </c>
      <c r="P182" s="10">
        <f t="shared" si="10"/>
        <v>6472</v>
      </c>
      <c r="Q182" s="25" t="s">
        <v>126</v>
      </c>
      <c r="R182" s="25" t="s">
        <v>0</v>
      </c>
      <c r="S182" s="9">
        <f t="shared" si="15"/>
        <v>100</v>
      </c>
      <c r="T182" s="9">
        <v>0</v>
      </c>
    </row>
    <row r="183" spans="1:20" ht="34.5" x14ac:dyDescent="0.25">
      <c r="B183" s="13">
        <f t="shared" si="11"/>
        <v>176</v>
      </c>
      <c r="C183" s="12">
        <v>45947</v>
      </c>
      <c r="D183" s="24">
        <v>2025</v>
      </c>
      <c r="E183" s="25" t="s">
        <v>49</v>
      </c>
      <c r="F183" s="25" t="s">
        <v>191</v>
      </c>
      <c r="G183" s="25" t="s">
        <v>191</v>
      </c>
      <c r="H183" s="25" t="s">
        <v>694</v>
      </c>
      <c r="I183" s="25" t="s">
        <v>3</v>
      </c>
      <c r="J183" s="25" t="s">
        <v>693</v>
      </c>
      <c r="K183" s="25" t="s">
        <v>692</v>
      </c>
      <c r="L183" s="25" t="s">
        <v>153</v>
      </c>
      <c r="M183" s="25" t="s">
        <v>85</v>
      </c>
      <c r="N183" s="9">
        <v>100</v>
      </c>
      <c r="O183" s="11">
        <v>67.540000000000006</v>
      </c>
      <c r="P183" s="10">
        <f t="shared" si="10"/>
        <v>6754.0000000000009</v>
      </c>
      <c r="Q183" s="25" t="s">
        <v>126</v>
      </c>
      <c r="R183" s="25" t="s">
        <v>0</v>
      </c>
      <c r="S183" s="9">
        <f t="shared" si="15"/>
        <v>100</v>
      </c>
      <c r="T183" s="9">
        <v>0</v>
      </c>
    </row>
    <row r="184" spans="1:20" ht="34.5" customHeight="1" x14ac:dyDescent="0.25">
      <c r="A184" s="27"/>
      <c r="B184" s="13">
        <f t="shared" si="11"/>
        <v>177</v>
      </c>
      <c r="C184" s="12">
        <v>45947</v>
      </c>
      <c r="D184" s="34">
        <v>2025</v>
      </c>
      <c r="E184" s="25" t="s">
        <v>9</v>
      </c>
      <c r="F184" s="25" t="s">
        <v>67</v>
      </c>
      <c r="G184" s="25" t="s">
        <v>691</v>
      </c>
      <c r="H184" s="25" t="s">
        <v>690</v>
      </c>
      <c r="I184" s="25" t="s">
        <v>30</v>
      </c>
      <c r="J184" s="25" t="s">
        <v>689</v>
      </c>
      <c r="K184" s="25" t="s">
        <v>420</v>
      </c>
      <c r="L184" s="25" t="s">
        <v>311</v>
      </c>
      <c r="M184" s="25" t="s">
        <v>131</v>
      </c>
      <c r="N184" s="9">
        <v>10</v>
      </c>
      <c r="O184" s="11">
        <v>176.7</v>
      </c>
      <c r="P184" s="10">
        <f t="shared" si="10"/>
        <v>1767</v>
      </c>
      <c r="Q184" s="25" t="s">
        <v>310</v>
      </c>
      <c r="R184" s="25" t="s">
        <v>5</v>
      </c>
      <c r="S184" s="9">
        <f t="shared" si="15"/>
        <v>10</v>
      </c>
      <c r="T184" s="9">
        <v>0</v>
      </c>
    </row>
    <row r="185" spans="1:20" ht="34.5" customHeight="1" x14ac:dyDescent="0.25">
      <c r="A185" s="27"/>
      <c r="B185" s="13">
        <f t="shared" si="11"/>
        <v>178</v>
      </c>
      <c r="C185" s="12">
        <v>45947</v>
      </c>
      <c r="D185" s="34">
        <v>2025</v>
      </c>
      <c r="E185" s="25" t="s">
        <v>9</v>
      </c>
      <c r="F185" s="25" t="s">
        <v>67</v>
      </c>
      <c r="G185" s="25" t="s">
        <v>120</v>
      </c>
      <c r="H185" s="25" t="s">
        <v>688</v>
      </c>
      <c r="I185" s="25" t="s">
        <v>30</v>
      </c>
      <c r="J185" s="25" t="s">
        <v>259</v>
      </c>
      <c r="K185" s="25" t="s">
        <v>417</v>
      </c>
      <c r="L185" s="25" t="s">
        <v>311</v>
      </c>
      <c r="M185" s="25" t="s">
        <v>131</v>
      </c>
      <c r="N185" s="9">
        <v>40</v>
      </c>
      <c r="O185" s="11">
        <v>176.7</v>
      </c>
      <c r="P185" s="10">
        <f t="shared" si="10"/>
        <v>7068</v>
      </c>
      <c r="Q185" s="25" t="s">
        <v>310</v>
      </c>
      <c r="R185" s="25" t="s">
        <v>5</v>
      </c>
      <c r="S185" s="9">
        <f t="shared" si="15"/>
        <v>40</v>
      </c>
      <c r="T185" s="9">
        <v>0</v>
      </c>
    </row>
    <row r="186" spans="1:20" ht="34.5" customHeight="1" x14ac:dyDescent="0.25">
      <c r="A186" s="27"/>
      <c r="B186" s="13">
        <f t="shared" si="11"/>
        <v>179</v>
      </c>
      <c r="C186" s="12">
        <v>45947</v>
      </c>
      <c r="D186" s="34">
        <v>2025</v>
      </c>
      <c r="E186" s="25" t="s">
        <v>9</v>
      </c>
      <c r="F186" s="25" t="s">
        <v>67</v>
      </c>
      <c r="G186" s="25" t="s">
        <v>687</v>
      </c>
      <c r="H186" s="25" t="s">
        <v>257</v>
      </c>
      <c r="I186" s="25" t="s">
        <v>30</v>
      </c>
      <c r="J186" s="25" t="s">
        <v>195</v>
      </c>
      <c r="K186" s="25" t="s">
        <v>416</v>
      </c>
      <c r="L186" s="25" t="s">
        <v>311</v>
      </c>
      <c r="M186" s="25" t="s">
        <v>131</v>
      </c>
      <c r="N186" s="9">
        <v>25</v>
      </c>
      <c r="O186" s="11">
        <v>176.7</v>
      </c>
      <c r="P186" s="10">
        <f t="shared" si="10"/>
        <v>4417.5</v>
      </c>
      <c r="Q186" s="25" t="s">
        <v>310</v>
      </c>
      <c r="R186" s="25" t="s">
        <v>5</v>
      </c>
      <c r="S186" s="9">
        <f t="shared" si="15"/>
        <v>25</v>
      </c>
      <c r="T186" s="9">
        <v>0</v>
      </c>
    </row>
    <row r="187" spans="1:20" s="26" customFormat="1" ht="34.5" x14ac:dyDescent="0.25">
      <c r="B187" s="13">
        <f t="shared" si="11"/>
        <v>180</v>
      </c>
      <c r="C187" s="12">
        <v>45947</v>
      </c>
      <c r="D187" s="34">
        <v>2025</v>
      </c>
      <c r="E187" s="25" t="s">
        <v>17</v>
      </c>
      <c r="F187" s="25" t="s">
        <v>17</v>
      </c>
      <c r="G187" s="25" t="s">
        <v>683</v>
      </c>
      <c r="H187" s="25" t="s">
        <v>682</v>
      </c>
      <c r="I187" s="25" t="s">
        <v>135</v>
      </c>
      <c r="J187" s="25" t="s">
        <v>681</v>
      </c>
      <c r="K187" s="25" t="s">
        <v>403</v>
      </c>
      <c r="L187" s="25" t="s">
        <v>61</v>
      </c>
      <c r="M187" s="25" t="s">
        <v>10</v>
      </c>
      <c r="N187" s="30">
        <v>389</v>
      </c>
      <c r="O187" s="32">
        <v>0</v>
      </c>
      <c r="P187" s="31">
        <f t="shared" si="10"/>
        <v>0</v>
      </c>
      <c r="Q187" s="25" t="s">
        <v>146</v>
      </c>
      <c r="R187" s="25" t="s">
        <v>5</v>
      </c>
      <c r="S187" s="30">
        <f>N187/2</f>
        <v>194.5</v>
      </c>
      <c r="T187" s="30">
        <v>0</v>
      </c>
    </row>
    <row r="188" spans="1:20" s="26" customFormat="1" ht="34.5" x14ac:dyDescent="0.25">
      <c r="B188" s="13">
        <f t="shared" si="11"/>
        <v>181</v>
      </c>
      <c r="C188" s="12">
        <v>45951</v>
      </c>
      <c r="D188" s="34">
        <v>2025</v>
      </c>
      <c r="E188" s="25" t="s">
        <v>29</v>
      </c>
      <c r="F188" s="25" t="s">
        <v>222</v>
      </c>
      <c r="G188" s="25" t="s">
        <v>680</v>
      </c>
      <c r="H188" s="25" t="s">
        <v>679</v>
      </c>
      <c r="I188" s="25" t="s">
        <v>21</v>
      </c>
      <c r="J188" s="25" t="s">
        <v>678</v>
      </c>
      <c r="K188" s="25" t="s">
        <v>401</v>
      </c>
      <c r="L188" s="25" t="s">
        <v>61</v>
      </c>
      <c r="M188" s="25" t="s">
        <v>10</v>
      </c>
      <c r="N188" s="30">
        <v>434</v>
      </c>
      <c r="O188" s="32">
        <v>0</v>
      </c>
      <c r="P188" s="31">
        <f t="shared" si="10"/>
        <v>0</v>
      </c>
      <c r="Q188" s="25" t="s">
        <v>146</v>
      </c>
      <c r="R188" s="25" t="s">
        <v>5</v>
      </c>
      <c r="S188" s="30">
        <f>N188/2</f>
        <v>217</v>
      </c>
      <c r="T188" s="30">
        <v>0</v>
      </c>
    </row>
    <row r="189" spans="1:20" s="26" customFormat="1" ht="51.75" x14ac:dyDescent="0.25">
      <c r="B189" s="13">
        <f t="shared" si="11"/>
        <v>182</v>
      </c>
      <c r="C189" s="12">
        <v>45951</v>
      </c>
      <c r="D189" s="34">
        <v>2025</v>
      </c>
      <c r="E189" s="25" t="s">
        <v>49</v>
      </c>
      <c r="F189" s="25" t="s">
        <v>528</v>
      </c>
      <c r="G189" s="25" t="s">
        <v>626</v>
      </c>
      <c r="H189" s="25" t="s">
        <v>677</v>
      </c>
      <c r="I189" s="25" t="s">
        <v>30</v>
      </c>
      <c r="J189" s="25" t="s">
        <v>624</v>
      </c>
      <c r="K189" s="25" t="s">
        <v>397</v>
      </c>
      <c r="L189" s="25" t="s">
        <v>61</v>
      </c>
      <c r="M189" s="25" t="s">
        <v>10</v>
      </c>
      <c r="N189" s="30">
        <v>74</v>
      </c>
      <c r="O189" s="32">
        <v>0</v>
      </c>
      <c r="P189" s="31">
        <f t="shared" si="10"/>
        <v>0</v>
      </c>
      <c r="Q189" s="25" t="s">
        <v>146</v>
      </c>
      <c r="R189" s="25" t="s">
        <v>5</v>
      </c>
      <c r="S189" s="30">
        <f>N189/2</f>
        <v>37</v>
      </c>
      <c r="T189" s="30">
        <v>0</v>
      </c>
    </row>
    <row r="190" spans="1:20" s="3" customFormat="1" ht="34.5" customHeight="1" x14ac:dyDescent="0.25">
      <c r="B190" s="13">
        <f t="shared" si="11"/>
        <v>183</v>
      </c>
      <c r="C190" s="12">
        <v>45951</v>
      </c>
      <c r="D190" s="34">
        <v>2025</v>
      </c>
      <c r="E190" s="25" t="s">
        <v>49</v>
      </c>
      <c r="F190" s="25" t="s">
        <v>528</v>
      </c>
      <c r="G190" s="25" t="s">
        <v>626</v>
      </c>
      <c r="H190" s="25" t="s">
        <v>677</v>
      </c>
      <c r="I190" s="25" t="s">
        <v>30</v>
      </c>
      <c r="J190" s="25" t="s">
        <v>624</v>
      </c>
      <c r="K190" s="25" t="s">
        <v>393</v>
      </c>
      <c r="L190" s="25" t="s">
        <v>87</v>
      </c>
      <c r="M190" s="25" t="s">
        <v>85</v>
      </c>
      <c r="N190" s="9">
        <v>74</v>
      </c>
      <c r="O190" s="11">
        <v>248</v>
      </c>
      <c r="P190" s="10">
        <f t="shared" si="10"/>
        <v>18352</v>
      </c>
      <c r="Q190" s="25" t="s">
        <v>86</v>
      </c>
      <c r="R190" s="25" t="s">
        <v>5</v>
      </c>
      <c r="S190" s="9">
        <f>N190</f>
        <v>74</v>
      </c>
      <c r="T190" s="9">
        <v>0</v>
      </c>
    </row>
    <row r="191" spans="1:20" s="26" customFormat="1" ht="51.75" x14ac:dyDescent="0.25">
      <c r="B191" s="13">
        <f t="shared" si="11"/>
        <v>184</v>
      </c>
      <c r="C191" s="12">
        <v>45951</v>
      </c>
      <c r="D191" s="34">
        <v>2025</v>
      </c>
      <c r="E191" s="25" t="s">
        <v>49</v>
      </c>
      <c r="F191" s="25" t="s">
        <v>673</v>
      </c>
      <c r="G191" s="25" t="s">
        <v>622</v>
      </c>
      <c r="H191" s="25" t="s">
        <v>621</v>
      </c>
      <c r="I191" s="25" t="s">
        <v>139</v>
      </c>
      <c r="J191" s="25" t="s">
        <v>620</v>
      </c>
      <c r="K191" s="25" t="s">
        <v>389</v>
      </c>
      <c r="L191" s="25" t="s">
        <v>61</v>
      </c>
      <c r="M191" s="25" t="s">
        <v>10</v>
      </c>
      <c r="N191" s="30">
        <v>200</v>
      </c>
      <c r="O191" s="32">
        <v>0</v>
      </c>
      <c r="P191" s="31">
        <f t="shared" si="10"/>
        <v>0</v>
      </c>
      <c r="Q191" s="25" t="s">
        <v>146</v>
      </c>
      <c r="R191" s="25" t="s">
        <v>5</v>
      </c>
      <c r="S191" s="30">
        <f t="shared" ref="S191:S208" si="16">N191/2</f>
        <v>100</v>
      </c>
      <c r="T191" s="30">
        <v>0</v>
      </c>
    </row>
    <row r="192" spans="1:20" s="26" customFormat="1" ht="51.75" x14ac:dyDescent="0.25">
      <c r="B192" s="13">
        <f t="shared" si="11"/>
        <v>185</v>
      </c>
      <c r="C192" s="12">
        <v>45951</v>
      </c>
      <c r="D192" s="34">
        <v>2025</v>
      </c>
      <c r="E192" s="25" t="s">
        <v>49</v>
      </c>
      <c r="F192" s="25" t="s">
        <v>673</v>
      </c>
      <c r="G192" s="25" t="s">
        <v>676</v>
      </c>
      <c r="H192" s="25" t="s">
        <v>675</v>
      </c>
      <c r="I192" s="25" t="s">
        <v>139</v>
      </c>
      <c r="J192" s="25" t="s">
        <v>674</v>
      </c>
      <c r="K192" s="25" t="s">
        <v>388</v>
      </c>
      <c r="L192" s="25" t="s">
        <v>61</v>
      </c>
      <c r="M192" s="25" t="s">
        <v>10</v>
      </c>
      <c r="N192" s="30">
        <v>200</v>
      </c>
      <c r="O192" s="32">
        <v>0</v>
      </c>
      <c r="P192" s="31">
        <f t="shared" si="10"/>
        <v>0</v>
      </c>
      <c r="Q192" s="25" t="s">
        <v>146</v>
      </c>
      <c r="R192" s="25" t="s">
        <v>5</v>
      </c>
      <c r="S192" s="30">
        <f t="shared" si="16"/>
        <v>100</v>
      </c>
      <c r="T192" s="30">
        <v>0</v>
      </c>
    </row>
    <row r="193" spans="2:20" s="26" customFormat="1" ht="51.75" x14ac:dyDescent="0.25">
      <c r="B193" s="13">
        <f t="shared" si="11"/>
        <v>186</v>
      </c>
      <c r="C193" s="12">
        <v>45951</v>
      </c>
      <c r="D193" s="34">
        <v>2025</v>
      </c>
      <c r="E193" s="25" t="s">
        <v>49</v>
      </c>
      <c r="F193" s="25" t="s">
        <v>673</v>
      </c>
      <c r="G193" s="25" t="s">
        <v>672</v>
      </c>
      <c r="H193" s="25" t="s">
        <v>671</v>
      </c>
      <c r="I193" s="25" t="s">
        <v>139</v>
      </c>
      <c r="J193" s="25" t="s">
        <v>670</v>
      </c>
      <c r="K193" s="25" t="s">
        <v>387</v>
      </c>
      <c r="L193" s="25" t="s">
        <v>61</v>
      </c>
      <c r="M193" s="25" t="s">
        <v>10</v>
      </c>
      <c r="N193" s="30">
        <v>200</v>
      </c>
      <c r="O193" s="32">
        <v>0</v>
      </c>
      <c r="P193" s="31">
        <f t="shared" si="10"/>
        <v>0</v>
      </c>
      <c r="Q193" s="25" t="s">
        <v>146</v>
      </c>
      <c r="R193" s="25" t="s">
        <v>5</v>
      </c>
      <c r="S193" s="30">
        <f t="shared" si="16"/>
        <v>100</v>
      </c>
      <c r="T193" s="30">
        <v>0</v>
      </c>
    </row>
    <row r="194" spans="2:20" s="26" customFormat="1" ht="51.75" x14ac:dyDescent="0.25">
      <c r="B194" s="13">
        <f t="shared" si="11"/>
        <v>187</v>
      </c>
      <c r="C194" s="12">
        <v>45952</v>
      </c>
      <c r="D194" s="34">
        <v>2025</v>
      </c>
      <c r="E194" s="25" t="s">
        <v>20</v>
      </c>
      <c r="F194" s="25" t="s">
        <v>109</v>
      </c>
      <c r="G194" s="25" t="s">
        <v>118</v>
      </c>
      <c r="H194" s="25" t="s">
        <v>669</v>
      </c>
      <c r="I194" s="25" t="s">
        <v>139</v>
      </c>
      <c r="J194" s="25" t="s">
        <v>668</v>
      </c>
      <c r="K194" s="25" t="s">
        <v>386</v>
      </c>
      <c r="L194" s="25" t="s">
        <v>61</v>
      </c>
      <c r="M194" s="25" t="s">
        <v>10</v>
      </c>
      <c r="N194" s="30">
        <v>36</v>
      </c>
      <c r="O194" s="32">
        <v>0</v>
      </c>
      <c r="P194" s="31">
        <f t="shared" si="10"/>
        <v>0</v>
      </c>
      <c r="Q194" s="25" t="s">
        <v>146</v>
      </c>
      <c r="R194" s="25" t="s">
        <v>5</v>
      </c>
      <c r="S194" s="30">
        <f t="shared" si="16"/>
        <v>18</v>
      </c>
      <c r="T194" s="30">
        <v>0</v>
      </c>
    </row>
    <row r="195" spans="2:20" s="26" customFormat="1" ht="51.75" x14ac:dyDescent="0.25">
      <c r="B195" s="13">
        <f t="shared" si="11"/>
        <v>188</v>
      </c>
      <c r="C195" s="12">
        <v>45952</v>
      </c>
      <c r="D195" s="34">
        <v>2025</v>
      </c>
      <c r="E195" s="25" t="s">
        <v>20</v>
      </c>
      <c r="F195" s="25" t="s">
        <v>109</v>
      </c>
      <c r="G195" s="25" t="s">
        <v>116</v>
      </c>
      <c r="H195" s="25" t="s">
        <v>667</v>
      </c>
      <c r="I195" s="25" t="s">
        <v>139</v>
      </c>
      <c r="J195" s="25" t="s">
        <v>666</v>
      </c>
      <c r="K195" s="25" t="s">
        <v>385</v>
      </c>
      <c r="L195" s="25" t="s">
        <v>61</v>
      </c>
      <c r="M195" s="25" t="s">
        <v>10</v>
      </c>
      <c r="N195" s="30">
        <v>88</v>
      </c>
      <c r="O195" s="32">
        <v>0</v>
      </c>
      <c r="P195" s="31">
        <f t="shared" si="10"/>
        <v>0</v>
      </c>
      <c r="Q195" s="25" t="s">
        <v>146</v>
      </c>
      <c r="R195" s="25" t="s">
        <v>5</v>
      </c>
      <c r="S195" s="30">
        <f t="shared" si="16"/>
        <v>44</v>
      </c>
      <c r="T195" s="30">
        <v>0</v>
      </c>
    </row>
    <row r="196" spans="2:20" s="26" customFormat="1" ht="51.75" x14ac:dyDescent="0.25">
      <c r="B196" s="13">
        <f t="shared" si="11"/>
        <v>189</v>
      </c>
      <c r="C196" s="12">
        <v>45952</v>
      </c>
      <c r="D196" s="34">
        <v>2025</v>
      </c>
      <c r="E196" s="25" t="s">
        <v>20</v>
      </c>
      <c r="F196" s="25" t="s">
        <v>109</v>
      </c>
      <c r="G196" s="25" t="s">
        <v>117</v>
      </c>
      <c r="H196" s="25" t="s">
        <v>665</v>
      </c>
      <c r="I196" s="25" t="s">
        <v>139</v>
      </c>
      <c r="J196" s="25" t="s">
        <v>664</v>
      </c>
      <c r="K196" s="25" t="s">
        <v>382</v>
      </c>
      <c r="L196" s="25" t="s">
        <v>61</v>
      </c>
      <c r="M196" s="25" t="s">
        <v>10</v>
      </c>
      <c r="N196" s="30">
        <v>33</v>
      </c>
      <c r="O196" s="32">
        <v>0</v>
      </c>
      <c r="P196" s="31">
        <f t="shared" si="10"/>
        <v>0</v>
      </c>
      <c r="Q196" s="25" t="s">
        <v>146</v>
      </c>
      <c r="R196" s="25" t="s">
        <v>5</v>
      </c>
      <c r="S196" s="30">
        <f t="shared" si="16"/>
        <v>16.5</v>
      </c>
      <c r="T196" s="30">
        <v>0</v>
      </c>
    </row>
    <row r="197" spans="2:20" s="26" customFormat="1" ht="51.75" x14ac:dyDescent="0.25">
      <c r="B197" s="13">
        <f t="shared" si="11"/>
        <v>190</v>
      </c>
      <c r="C197" s="12">
        <v>45952</v>
      </c>
      <c r="D197" s="34">
        <v>2025</v>
      </c>
      <c r="E197" s="25" t="s">
        <v>20</v>
      </c>
      <c r="F197" s="25" t="s">
        <v>109</v>
      </c>
      <c r="G197" s="25" t="s">
        <v>119</v>
      </c>
      <c r="H197" s="25" t="s">
        <v>588</v>
      </c>
      <c r="I197" s="25" t="s">
        <v>139</v>
      </c>
      <c r="J197" s="25" t="s">
        <v>587</v>
      </c>
      <c r="K197" s="25" t="s">
        <v>378</v>
      </c>
      <c r="L197" s="25" t="s">
        <v>61</v>
      </c>
      <c r="M197" s="25" t="s">
        <v>10</v>
      </c>
      <c r="N197" s="30">
        <v>34</v>
      </c>
      <c r="O197" s="32">
        <v>0</v>
      </c>
      <c r="P197" s="31">
        <f t="shared" si="10"/>
        <v>0</v>
      </c>
      <c r="Q197" s="25" t="s">
        <v>146</v>
      </c>
      <c r="R197" s="25" t="s">
        <v>5</v>
      </c>
      <c r="S197" s="30">
        <f t="shared" si="16"/>
        <v>17</v>
      </c>
      <c r="T197" s="30">
        <v>0</v>
      </c>
    </row>
    <row r="198" spans="2:20" s="26" customFormat="1" ht="34.5" x14ac:dyDescent="0.25">
      <c r="B198" s="13">
        <f t="shared" si="11"/>
        <v>191</v>
      </c>
      <c r="C198" s="12">
        <v>45952</v>
      </c>
      <c r="D198" s="34">
        <v>2025</v>
      </c>
      <c r="E198" s="25" t="s">
        <v>20</v>
      </c>
      <c r="F198" s="25" t="s">
        <v>60</v>
      </c>
      <c r="G198" s="25" t="s">
        <v>60</v>
      </c>
      <c r="H198" s="25" t="s">
        <v>524</v>
      </c>
      <c r="I198" s="25" t="s">
        <v>3</v>
      </c>
      <c r="J198" s="25" t="s">
        <v>523</v>
      </c>
      <c r="K198" s="25" t="s">
        <v>326</v>
      </c>
      <c r="L198" s="25" t="s">
        <v>61</v>
      </c>
      <c r="M198" s="25" t="s">
        <v>10</v>
      </c>
      <c r="N198" s="30">
        <v>434</v>
      </c>
      <c r="O198" s="32">
        <v>0</v>
      </c>
      <c r="P198" s="31">
        <f t="shared" si="10"/>
        <v>0</v>
      </c>
      <c r="Q198" s="25" t="s">
        <v>146</v>
      </c>
      <c r="R198" s="25" t="s">
        <v>5</v>
      </c>
      <c r="S198" s="30">
        <f t="shared" si="16"/>
        <v>217</v>
      </c>
      <c r="T198" s="30">
        <v>0</v>
      </c>
    </row>
    <row r="199" spans="2:20" s="26" customFormat="1" ht="34.5" x14ac:dyDescent="0.25">
      <c r="B199" s="13">
        <f t="shared" si="11"/>
        <v>192</v>
      </c>
      <c r="C199" s="12">
        <v>45952</v>
      </c>
      <c r="D199" s="34">
        <v>2025</v>
      </c>
      <c r="E199" s="25" t="s">
        <v>20</v>
      </c>
      <c r="F199" s="25" t="s">
        <v>518</v>
      </c>
      <c r="G199" s="25" t="s">
        <v>518</v>
      </c>
      <c r="H199" s="25" t="s">
        <v>517</v>
      </c>
      <c r="I199" s="25" t="s">
        <v>3</v>
      </c>
      <c r="J199" s="25" t="s">
        <v>516</v>
      </c>
      <c r="K199" s="25" t="s">
        <v>319</v>
      </c>
      <c r="L199" s="25" t="s">
        <v>61</v>
      </c>
      <c r="M199" s="25" t="s">
        <v>10</v>
      </c>
      <c r="N199" s="30">
        <v>200</v>
      </c>
      <c r="O199" s="32">
        <v>0</v>
      </c>
      <c r="P199" s="31">
        <f t="shared" si="10"/>
        <v>0</v>
      </c>
      <c r="Q199" s="25" t="s">
        <v>146</v>
      </c>
      <c r="R199" s="25" t="s">
        <v>5</v>
      </c>
      <c r="S199" s="30">
        <f t="shared" si="16"/>
        <v>100</v>
      </c>
      <c r="T199" s="30">
        <v>0</v>
      </c>
    </row>
    <row r="200" spans="2:20" s="26" customFormat="1" ht="51.75" x14ac:dyDescent="0.25">
      <c r="B200" s="13">
        <f t="shared" si="11"/>
        <v>193</v>
      </c>
      <c r="C200" s="12">
        <v>45952</v>
      </c>
      <c r="D200" s="34">
        <v>2025</v>
      </c>
      <c r="E200" s="25" t="s">
        <v>20</v>
      </c>
      <c r="F200" s="25" t="s">
        <v>109</v>
      </c>
      <c r="G200" s="25" t="s">
        <v>115</v>
      </c>
      <c r="H200" s="25" t="s">
        <v>663</v>
      </c>
      <c r="I200" s="25" t="s">
        <v>30</v>
      </c>
      <c r="J200" s="25" t="s">
        <v>662</v>
      </c>
      <c r="K200" s="25" t="s">
        <v>314</v>
      </c>
      <c r="L200" s="25" t="s">
        <v>61</v>
      </c>
      <c r="M200" s="25" t="s">
        <v>10</v>
      </c>
      <c r="N200" s="30">
        <v>166</v>
      </c>
      <c r="O200" s="32">
        <v>0</v>
      </c>
      <c r="P200" s="31">
        <f t="shared" ref="P200:P263" si="17">+N200*O200</f>
        <v>0</v>
      </c>
      <c r="Q200" s="25" t="s">
        <v>146</v>
      </c>
      <c r="R200" s="25" t="s">
        <v>5</v>
      </c>
      <c r="S200" s="30">
        <f t="shared" si="16"/>
        <v>83</v>
      </c>
      <c r="T200" s="30">
        <v>0</v>
      </c>
    </row>
    <row r="201" spans="2:20" s="26" customFormat="1" ht="51.75" x14ac:dyDescent="0.25">
      <c r="B201" s="13">
        <f t="shared" si="11"/>
        <v>194</v>
      </c>
      <c r="C201" s="12">
        <v>45952</v>
      </c>
      <c r="D201" s="34">
        <v>2025</v>
      </c>
      <c r="E201" s="25" t="s">
        <v>20</v>
      </c>
      <c r="F201" s="25" t="s">
        <v>75</v>
      </c>
      <c r="G201" s="25" t="s">
        <v>661</v>
      </c>
      <c r="H201" s="25" t="s">
        <v>660</v>
      </c>
      <c r="I201" s="25" t="s">
        <v>30</v>
      </c>
      <c r="J201" s="25" t="s">
        <v>659</v>
      </c>
      <c r="K201" s="25" t="s">
        <v>307</v>
      </c>
      <c r="L201" s="25" t="s">
        <v>61</v>
      </c>
      <c r="M201" s="25" t="s">
        <v>10</v>
      </c>
      <c r="N201" s="30">
        <v>200</v>
      </c>
      <c r="O201" s="32">
        <v>0</v>
      </c>
      <c r="P201" s="31">
        <f t="shared" si="17"/>
        <v>0</v>
      </c>
      <c r="Q201" s="25" t="s">
        <v>146</v>
      </c>
      <c r="R201" s="25" t="s">
        <v>5</v>
      </c>
      <c r="S201" s="30">
        <f t="shared" si="16"/>
        <v>100</v>
      </c>
      <c r="T201" s="30">
        <v>0</v>
      </c>
    </row>
    <row r="202" spans="2:20" s="26" customFormat="1" ht="51.75" x14ac:dyDescent="0.25">
      <c r="B202" s="13">
        <f t="shared" ref="B202:B265" si="18">+B201+1</f>
        <v>195</v>
      </c>
      <c r="C202" s="12">
        <v>45952</v>
      </c>
      <c r="D202" s="34">
        <v>2025</v>
      </c>
      <c r="E202" s="25" t="s">
        <v>20</v>
      </c>
      <c r="F202" s="25" t="s">
        <v>75</v>
      </c>
      <c r="G202" s="25" t="s">
        <v>577</v>
      </c>
      <c r="H202" s="25" t="s">
        <v>658</v>
      </c>
      <c r="I202" s="25" t="s">
        <v>30</v>
      </c>
      <c r="J202" s="25" t="s">
        <v>657</v>
      </c>
      <c r="K202" s="25" t="s">
        <v>306</v>
      </c>
      <c r="L202" s="25" t="s">
        <v>61</v>
      </c>
      <c r="M202" s="25" t="s">
        <v>10</v>
      </c>
      <c r="N202" s="30">
        <v>200</v>
      </c>
      <c r="O202" s="32">
        <v>0</v>
      </c>
      <c r="P202" s="31">
        <f t="shared" si="17"/>
        <v>0</v>
      </c>
      <c r="Q202" s="25" t="s">
        <v>146</v>
      </c>
      <c r="R202" s="25" t="s">
        <v>5</v>
      </c>
      <c r="S202" s="30">
        <f t="shared" si="16"/>
        <v>100</v>
      </c>
      <c r="T202" s="30">
        <v>0</v>
      </c>
    </row>
    <row r="203" spans="2:20" s="26" customFormat="1" ht="51.75" x14ac:dyDescent="0.25">
      <c r="B203" s="13">
        <f t="shared" si="18"/>
        <v>196</v>
      </c>
      <c r="C203" s="12">
        <v>45952</v>
      </c>
      <c r="D203" s="34">
        <v>2025</v>
      </c>
      <c r="E203" s="25" t="s">
        <v>20</v>
      </c>
      <c r="F203" s="25" t="s">
        <v>75</v>
      </c>
      <c r="G203" s="25" t="s">
        <v>577</v>
      </c>
      <c r="H203" s="25" t="s">
        <v>656</v>
      </c>
      <c r="I203" s="25" t="s">
        <v>30</v>
      </c>
      <c r="J203" s="25" t="s">
        <v>655</v>
      </c>
      <c r="K203" s="25" t="s">
        <v>305</v>
      </c>
      <c r="L203" s="25" t="s">
        <v>61</v>
      </c>
      <c r="M203" s="25" t="s">
        <v>10</v>
      </c>
      <c r="N203" s="30">
        <v>200</v>
      </c>
      <c r="O203" s="32">
        <v>0</v>
      </c>
      <c r="P203" s="31">
        <f t="shared" si="17"/>
        <v>0</v>
      </c>
      <c r="Q203" s="25" t="s">
        <v>146</v>
      </c>
      <c r="R203" s="25" t="s">
        <v>5</v>
      </c>
      <c r="S203" s="30">
        <f t="shared" si="16"/>
        <v>100</v>
      </c>
      <c r="T203" s="30">
        <v>0</v>
      </c>
    </row>
    <row r="204" spans="2:20" s="26" customFormat="1" ht="51.75" x14ac:dyDescent="0.25">
      <c r="B204" s="13">
        <f t="shared" si="18"/>
        <v>197</v>
      </c>
      <c r="C204" s="12">
        <v>45952</v>
      </c>
      <c r="D204" s="34">
        <v>2025</v>
      </c>
      <c r="E204" s="25" t="s">
        <v>20</v>
      </c>
      <c r="F204" s="25" t="s">
        <v>651</v>
      </c>
      <c r="G204" s="25" t="s">
        <v>654</v>
      </c>
      <c r="H204" s="25" t="s">
        <v>653</v>
      </c>
      <c r="I204" s="25" t="s">
        <v>53</v>
      </c>
      <c r="J204" s="25" t="s">
        <v>652</v>
      </c>
      <c r="K204" s="25" t="s">
        <v>304</v>
      </c>
      <c r="L204" s="25" t="s">
        <v>61</v>
      </c>
      <c r="M204" s="25" t="s">
        <v>10</v>
      </c>
      <c r="N204" s="30">
        <v>44</v>
      </c>
      <c r="O204" s="32">
        <v>0</v>
      </c>
      <c r="P204" s="31">
        <f t="shared" si="17"/>
        <v>0</v>
      </c>
      <c r="Q204" s="25" t="s">
        <v>146</v>
      </c>
      <c r="R204" s="25" t="s">
        <v>5</v>
      </c>
      <c r="S204" s="30">
        <f t="shared" si="16"/>
        <v>22</v>
      </c>
      <c r="T204" s="30">
        <v>0</v>
      </c>
    </row>
    <row r="205" spans="2:20" s="26" customFormat="1" ht="51.75" x14ac:dyDescent="0.25">
      <c r="B205" s="13">
        <f t="shared" si="18"/>
        <v>198</v>
      </c>
      <c r="C205" s="12">
        <v>45952</v>
      </c>
      <c r="D205" s="34">
        <v>2025</v>
      </c>
      <c r="E205" s="25" t="s">
        <v>20</v>
      </c>
      <c r="F205" s="25" t="s">
        <v>651</v>
      </c>
      <c r="G205" s="25" t="s">
        <v>650</v>
      </c>
      <c r="H205" s="25" t="s">
        <v>649</v>
      </c>
      <c r="I205" s="25" t="s">
        <v>53</v>
      </c>
      <c r="J205" s="25" t="s">
        <v>648</v>
      </c>
      <c r="K205" s="25" t="s">
        <v>300</v>
      </c>
      <c r="L205" s="25" t="s">
        <v>61</v>
      </c>
      <c r="M205" s="25" t="s">
        <v>10</v>
      </c>
      <c r="N205" s="30">
        <v>145</v>
      </c>
      <c r="O205" s="32">
        <v>0</v>
      </c>
      <c r="P205" s="31">
        <f t="shared" si="17"/>
        <v>0</v>
      </c>
      <c r="Q205" s="25" t="s">
        <v>146</v>
      </c>
      <c r="R205" s="25" t="s">
        <v>5</v>
      </c>
      <c r="S205" s="30">
        <f t="shared" si="16"/>
        <v>72.5</v>
      </c>
      <c r="T205" s="30">
        <v>0</v>
      </c>
    </row>
    <row r="206" spans="2:20" s="26" customFormat="1" ht="51.75" x14ac:dyDescent="0.25">
      <c r="B206" s="13">
        <f t="shared" si="18"/>
        <v>199</v>
      </c>
      <c r="C206" s="12">
        <v>45952</v>
      </c>
      <c r="D206" s="34">
        <v>2025</v>
      </c>
      <c r="E206" s="25" t="s">
        <v>20</v>
      </c>
      <c r="F206" s="25" t="s">
        <v>644</v>
      </c>
      <c r="G206" s="25" t="s">
        <v>647</v>
      </c>
      <c r="H206" s="25" t="s">
        <v>646</v>
      </c>
      <c r="I206" s="25" t="s">
        <v>30</v>
      </c>
      <c r="J206" s="25" t="s">
        <v>645</v>
      </c>
      <c r="K206" s="25" t="s">
        <v>294</v>
      </c>
      <c r="L206" s="25" t="s">
        <v>61</v>
      </c>
      <c r="M206" s="25" t="s">
        <v>10</v>
      </c>
      <c r="N206" s="30">
        <v>250</v>
      </c>
      <c r="O206" s="32">
        <v>0</v>
      </c>
      <c r="P206" s="31">
        <f t="shared" si="17"/>
        <v>0</v>
      </c>
      <c r="Q206" s="25" t="s">
        <v>146</v>
      </c>
      <c r="R206" s="25" t="s">
        <v>5</v>
      </c>
      <c r="S206" s="30">
        <f t="shared" si="16"/>
        <v>125</v>
      </c>
      <c r="T206" s="30">
        <v>0</v>
      </c>
    </row>
    <row r="207" spans="2:20" s="26" customFormat="1" ht="51.75" x14ac:dyDescent="0.25">
      <c r="B207" s="13">
        <f t="shared" si="18"/>
        <v>200</v>
      </c>
      <c r="C207" s="12">
        <v>45952</v>
      </c>
      <c r="D207" s="34">
        <v>2025</v>
      </c>
      <c r="E207" s="25" t="s">
        <v>20</v>
      </c>
      <c r="F207" s="25" t="s">
        <v>644</v>
      </c>
      <c r="G207" s="25" t="s">
        <v>643</v>
      </c>
      <c r="H207" s="25" t="s">
        <v>642</v>
      </c>
      <c r="I207" s="25" t="s">
        <v>30</v>
      </c>
      <c r="J207" s="25" t="s">
        <v>641</v>
      </c>
      <c r="K207" s="25" t="s">
        <v>293</v>
      </c>
      <c r="L207" s="25" t="s">
        <v>61</v>
      </c>
      <c r="M207" s="25" t="s">
        <v>10</v>
      </c>
      <c r="N207" s="30">
        <v>250</v>
      </c>
      <c r="O207" s="32">
        <v>0</v>
      </c>
      <c r="P207" s="31">
        <f t="shared" si="17"/>
        <v>0</v>
      </c>
      <c r="Q207" s="25" t="s">
        <v>146</v>
      </c>
      <c r="R207" s="25" t="s">
        <v>5</v>
      </c>
      <c r="S207" s="30">
        <f t="shared" si="16"/>
        <v>125</v>
      </c>
      <c r="T207" s="30">
        <v>0</v>
      </c>
    </row>
    <row r="208" spans="2:20" s="26" customFormat="1" ht="34.5" x14ac:dyDescent="0.25">
      <c r="B208" s="13">
        <f t="shared" si="18"/>
        <v>201</v>
      </c>
      <c r="C208" s="12">
        <v>45952</v>
      </c>
      <c r="D208" s="34">
        <v>2025</v>
      </c>
      <c r="E208" s="25" t="s">
        <v>20</v>
      </c>
      <c r="F208" s="25" t="s">
        <v>97</v>
      </c>
      <c r="G208" s="25" t="s">
        <v>97</v>
      </c>
      <c r="H208" s="25" t="s">
        <v>521</v>
      </c>
      <c r="I208" s="25" t="s">
        <v>3</v>
      </c>
      <c r="J208" s="25" t="s">
        <v>520</v>
      </c>
      <c r="K208" s="25" t="s">
        <v>292</v>
      </c>
      <c r="L208" s="25" t="s">
        <v>61</v>
      </c>
      <c r="M208" s="25" t="s">
        <v>10</v>
      </c>
      <c r="N208" s="30">
        <v>500</v>
      </c>
      <c r="O208" s="32">
        <v>0</v>
      </c>
      <c r="P208" s="31">
        <f t="shared" si="17"/>
        <v>0</v>
      </c>
      <c r="Q208" s="25" t="s">
        <v>146</v>
      </c>
      <c r="R208" s="25" t="s">
        <v>5</v>
      </c>
      <c r="S208" s="30">
        <f t="shared" si="16"/>
        <v>250</v>
      </c>
      <c r="T208" s="30">
        <v>0</v>
      </c>
    </row>
    <row r="209" spans="2:20" s="3" customFormat="1" ht="34.5" customHeight="1" x14ac:dyDescent="0.25">
      <c r="B209" s="13">
        <f t="shared" si="18"/>
        <v>202</v>
      </c>
      <c r="C209" s="12">
        <v>45952</v>
      </c>
      <c r="D209" s="34">
        <v>2025</v>
      </c>
      <c r="E209" s="25" t="s">
        <v>20</v>
      </c>
      <c r="F209" s="25" t="s">
        <v>191</v>
      </c>
      <c r="G209" s="25" t="s">
        <v>640</v>
      </c>
      <c r="H209" s="25" t="s">
        <v>639</v>
      </c>
      <c r="I209" s="25" t="s">
        <v>19</v>
      </c>
      <c r="J209" s="25" t="s">
        <v>638</v>
      </c>
      <c r="K209" s="25" t="s">
        <v>291</v>
      </c>
      <c r="L209" s="25" t="s">
        <v>87</v>
      </c>
      <c r="M209" s="25" t="s">
        <v>85</v>
      </c>
      <c r="N209" s="9">
        <v>40</v>
      </c>
      <c r="O209" s="11">
        <v>248</v>
      </c>
      <c r="P209" s="10">
        <f t="shared" si="17"/>
        <v>9920</v>
      </c>
      <c r="Q209" s="25" t="s">
        <v>86</v>
      </c>
      <c r="R209" s="25" t="s">
        <v>5</v>
      </c>
      <c r="S209" s="9">
        <f>N209</f>
        <v>40</v>
      </c>
      <c r="T209" s="9">
        <v>0</v>
      </c>
    </row>
    <row r="210" spans="2:20" s="3" customFormat="1" ht="34.5" customHeight="1" x14ac:dyDescent="0.25">
      <c r="B210" s="13">
        <f t="shared" si="18"/>
        <v>203</v>
      </c>
      <c r="C210" s="12">
        <v>45952</v>
      </c>
      <c r="D210" s="34">
        <v>2025</v>
      </c>
      <c r="E210" s="25" t="s">
        <v>20</v>
      </c>
      <c r="F210" s="25" t="s">
        <v>191</v>
      </c>
      <c r="G210" s="25" t="s">
        <v>637</v>
      </c>
      <c r="H210" s="25" t="s">
        <v>636</v>
      </c>
      <c r="I210" s="25" t="s">
        <v>30</v>
      </c>
      <c r="J210" s="25" t="s">
        <v>635</v>
      </c>
      <c r="K210" s="25" t="s">
        <v>290</v>
      </c>
      <c r="L210" s="25" t="s">
        <v>87</v>
      </c>
      <c r="M210" s="25" t="s">
        <v>85</v>
      </c>
      <c r="N210" s="9">
        <v>47</v>
      </c>
      <c r="O210" s="11">
        <v>248</v>
      </c>
      <c r="P210" s="10">
        <f t="shared" si="17"/>
        <v>11656</v>
      </c>
      <c r="Q210" s="25" t="s">
        <v>86</v>
      </c>
      <c r="R210" s="25" t="s">
        <v>5</v>
      </c>
      <c r="S210" s="9">
        <f>N210</f>
        <v>47</v>
      </c>
      <c r="T210" s="9">
        <v>0</v>
      </c>
    </row>
    <row r="211" spans="2:20" s="26" customFormat="1" ht="51.75" x14ac:dyDescent="0.25">
      <c r="B211" s="13">
        <f t="shared" si="18"/>
        <v>204</v>
      </c>
      <c r="C211" s="12">
        <v>45953</v>
      </c>
      <c r="D211" s="34">
        <v>2025</v>
      </c>
      <c r="E211" s="25" t="s">
        <v>20</v>
      </c>
      <c r="F211" s="25" t="s">
        <v>109</v>
      </c>
      <c r="G211" s="25" t="s">
        <v>634</v>
      </c>
      <c r="H211" s="25" t="s">
        <v>633</v>
      </c>
      <c r="I211" s="25" t="s">
        <v>30</v>
      </c>
      <c r="J211" s="25" t="s">
        <v>632</v>
      </c>
      <c r="K211" s="25" t="s">
        <v>289</v>
      </c>
      <c r="L211" s="25" t="s">
        <v>61</v>
      </c>
      <c r="M211" s="25" t="s">
        <v>10</v>
      </c>
      <c r="N211" s="30">
        <v>150</v>
      </c>
      <c r="O211" s="32">
        <v>0</v>
      </c>
      <c r="P211" s="31">
        <f t="shared" si="17"/>
        <v>0</v>
      </c>
      <c r="Q211" s="25" t="s">
        <v>146</v>
      </c>
      <c r="R211" s="25" t="s">
        <v>5</v>
      </c>
      <c r="S211" s="30">
        <f>N211/2</f>
        <v>75</v>
      </c>
      <c r="T211" s="30">
        <v>0</v>
      </c>
    </row>
    <row r="212" spans="2:20" ht="34.5" customHeight="1" x14ac:dyDescent="0.25">
      <c r="B212" s="13">
        <f t="shared" si="18"/>
        <v>205</v>
      </c>
      <c r="C212" s="12">
        <v>45951</v>
      </c>
      <c r="D212" s="24">
        <v>2025</v>
      </c>
      <c r="E212" s="25" t="s">
        <v>20</v>
      </c>
      <c r="F212" s="25" t="s">
        <v>42</v>
      </c>
      <c r="G212" s="25" t="s">
        <v>42</v>
      </c>
      <c r="H212" s="25" t="s">
        <v>419</v>
      </c>
      <c r="I212" s="25" t="s">
        <v>3</v>
      </c>
      <c r="J212" s="25" t="s">
        <v>418</v>
      </c>
      <c r="K212" s="25" t="s">
        <v>631</v>
      </c>
      <c r="L212" s="25" t="s">
        <v>102</v>
      </c>
      <c r="M212" s="25" t="s">
        <v>101</v>
      </c>
      <c r="N212" s="9">
        <v>75</v>
      </c>
      <c r="O212" s="11">
        <v>1635</v>
      </c>
      <c r="P212" s="10">
        <f t="shared" si="17"/>
        <v>122625</v>
      </c>
      <c r="Q212" s="25" t="s">
        <v>100</v>
      </c>
      <c r="R212" s="25" t="s">
        <v>1</v>
      </c>
      <c r="S212" s="9">
        <f>N212</f>
        <v>75</v>
      </c>
      <c r="T212" s="9">
        <v>0</v>
      </c>
    </row>
    <row r="213" spans="2:20" s="3" customFormat="1" ht="34.5" customHeight="1" x14ac:dyDescent="0.25">
      <c r="B213" s="13">
        <f t="shared" si="18"/>
        <v>206</v>
      </c>
      <c r="C213" s="12">
        <v>45951</v>
      </c>
      <c r="D213" s="24">
        <v>2025</v>
      </c>
      <c r="E213" s="25" t="s">
        <v>20</v>
      </c>
      <c r="F213" s="25" t="s">
        <v>42</v>
      </c>
      <c r="G213" s="25" t="s">
        <v>42</v>
      </c>
      <c r="H213" s="25" t="s">
        <v>419</v>
      </c>
      <c r="I213" s="25" t="s">
        <v>3</v>
      </c>
      <c r="J213" s="25" t="s">
        <v>418</v>
      </c>
      <c r="K213" s="25" t="s">
        <v>631</v>
      </c>
      <c r="L213" s="25" t="s">
        <v>95</v>
      </c>
      <c r="M213" s="25" t="s">
        <v>78</v>
      </c>
      <c r="N213" s="9">
        <v>125</v>
      </c>
      <c r="O213" s="11">
        <v>405</v>
      </c>
      <c r="P213" s="10">
        <f t="shared" si="17"/>
        <v>50625</v>
      </c>
      <c r="Q213" s="25" t="s">
        <v>96</v>
      </c>
      <c r="R213" s="25" t="s">
        <v>1</v>
      </c>
      <c r="S213" s="9">
        <f>+N213</f>
        <v>125</v>
      </c>
      <c r="T213" s="9">
        <v>0</v>
      </c>
    </row>
    <row r="214" spans="2:20" ht="34.5" customHeight="1" x14ac:dyDescent="0.25">
      <c r="B214" s="13">
        <f t="shared" si="18"/>
        <v>207</v>
      </c>
      <c r="C214" s="12">
        <v>45951</v>
      </c>
      <c r="D214" s="24">
        <v>2025</v>
      </c>
      <c r="E214" s="25" t="s">
        <v>49</v>
      </c>
      <c r="F214" s="25" t="s">
        <v>434</v>
      </c>
      <c r="G214" s="25" t="s">
        <v>630</v>
      </c>
      <c r="H214" s="25" t="s">
        <v>629</v>
      </c>
      <c r="I214" s="25" t="s">
        <v>30</v>
      </c>
      <c r="J214" s="25" t="s">
        <v>628</v>
      </c>
      <c r="K214" s="25" t="s">
        <v>627</v>
      </c>
      <c r="L214" s="25" t="s">
        <v>102</v>
      </c>
      <c r="M214" s="25" t="s">
        <v>101</v>
      </c>
      <c r="N214" s="9">
        <v>50</v>
      </c>
      <c r="O214" s="11">
        <v>1635</v>
      </c>
      <c r="P214" s="10">
        <f t="shared" si="17"/>
        <v>81750</v>
      </c>
      <c r="Q214" s="25" t="s">
        <v>100</v>
      </c>
      <c r="R214" s="25" t="s">
        <v>1</v>
      </c>
      <c r="S214" s="9">
        <f t="shared" ref="S214:S223" si="19">N214</f>
        <v>50</v>
      </c>
      <c r="T214" s="9">
        <v>0</v>
      </c>
    </row>
    <row r="215" spans="2:20" ht="34.5" customHeight="1" x14ac:dyDescent="0.25">
      <c r="B215" s="13">
        <f t="shared" si="18"/>
        <v>208</v>
      </c>
      <c r="C215" s="12">
        <v>45951</v>
      </c>
      <c r="D215" s="24">
        <v>2025</v>
      </c>
      <c r="E215" s="25" t="s">
        <v>49</v>
      </c>
      <c r="F215" s="25" t="s">
        <v>528</v>
      </c>
      <c r="G215" s="25" t="s">
        <v>626</v>
      </c>
      <c r="H215" s="25" t="s">
        <v>625</v>
      </c>
      <c r="I215" s="25" t="s">
        <v>30</v>
      </c>
      <c r="J215" s="25" t="s">
        <v>624</v>
      </c>
      <c r="K215" s="25" t="s">
        <v>623</v>
      </c>
      <c r="L215" s="25" t="s">
        <v>102</v>
      </c>
      <c r="M215" s="25" t="s">
        <v>101</v>
      </c>
      <c r="N215" s="9">
        <v>74</v>
      </c>
      <c r="O215" s="11">
        <v>1635</v>
      </c>
      <c r="P215" s="10">
        <f t="shared" si="17"/>
        <v>120990</v>
      </c>
      <c r="Q215" s="25" t="s">
        <v>100</v>
      </c>
      <c r="R215" s="25" t="s">
        <v>1</v>
      </c>
      <c r="S215" s="9">
        <f t="shared" si="19"/>
        <v>74</v>
      </c>
      <c r="T215" s="9">
        <v>0</v>
      </c>
    </row>
    <row r="216" spans="2:20" ht="34.5" customHeight="1" x14ac:dyDescent="0.25">
      <c r="B216" s="13">
        <f t="shared" si="18"/>
        <v>209</v>
      </c>
      <c r="C216" s="12">
        <v>45951</v>
      </c>
      <c r="D216" s="24">
        <v>2025</v>
      </c>
      <c r="E216" s="25" t="s">
        <v>49</v>
      </c>
      <c r="F216" s="25" t="s">
        <v>189</v>
      </c>
      <c r="G216" s="25" t="s">
        <v>622</v>
      </c>
      <c r="H216" s="25" t="s">
        <v>621</v>
      </c>
      <c r="I216" s="25" t="s">
        <v>139</v>
      </c>
      <c r="J216" s="25" t="s">
        <v>620</v>
      </c>
      <c r="K216" s="25" t="s">
        <v>619</v>
      </c>
      <c r="L216" s="25" t="s">
        <v>102</v>
      </c>
      <c r="M216" s="25" t="s">
        <v>101</v>
      </c>
      <c r="N216" s="9">
        <v>50</v>
      </c>
      <c r="O216" s="11">
        <v>1635</v>
      </c>
      <c r="P216" s="10">
        <f t="shared" si="17"/>
        <v>81750</v>
      </c>
      <c r="Q216" s="25" t="s">
        <v>100</v>
      </c>
      <c r="R216" s="25" t="s">
        <v>1</v>
      </c>
      <c r="S216" s="9">
        <f t="shared" si="19"/>
        <v>50</v>
      </c>
      <c r="T216" s="9">
        <v>0</v>
      </c>
    </row>
    <row r="217" spans="2:20" ht="34.5" customHeight="1" x14ac:dyDescent="0.25">
      <c r="B217" s="13">
        <f t="shared" si="18"/>
        <v>210</v>
      </c>
      <c r="C217" s="12">
        <v>45951</v>
      </c>
      <c r="D217" s="24">
        <v>2025</v>
      </c>
      <c r="E217" s="25" t="s">
        <v>49</v>
      </c>
      <c r="F217" s="25" t="s">
        <v>189</v>
      </c>
      <c r="G217" s="25" t="s">
        <v>618</v>
      </c>
      <c r="H217" s="25" t="s">
        <v>617</v>
      </c>
      <c r="I217" s="25" t="s">
        <v>139</v>
      </c>
      <c r="J217" s="25" t="s">
        <v>616</v>
      </c>
      <c r="K217" s="25" t="s">
        <v>615</v>
      </c>
      <c r="L217" s="25" t="s">
        <v>102</v>
      </c>
      <c r="M217" s="25" t="s">
        <v>101</v>
      </c>
      <c r="N217" s="9">
        <v>50</v>
      </c>
      <c r="O217" s="11">
        <v>1635</v>
      </c>
      <c r="P217" s="10">
        <f t="shared" si="17"/>
        <v>81750</v>
      </c>
      <c r="Q217" s="25" t="s">
        <v>100</v>
      </c>
      <c r="R217" s="25" t="s">
        <v>1</v>
      </c>
      <c r="S217" s="9">
        <f t="shared" si="19"/>
        <v>50</v>
      </c>
      <c r="T217" s="9">
        <v>0</v>
      </c>
    </row>
    <row r="218" spans="2:20" ht="34.5" customHeight="1" x14ac:dyDescent="0.25">
      <c r="B218" s="13">
        <f t="shared" si="18"/>
        <v>211</v>
      </c>
      <c r="C218" s="12">
        <v>45951</v>
      </c>
      <c r="D218" s="24">
        <v>2025</v>
      </c>
      <c r="E218" s="25" t="s">
        <v>49</v>
      </c>
      <c r="F218" s="25" t="s">
        <v>189</v>
      </c>
      <c r="G218" s="25" t="s">
        <v>614</v>
      </c>
      <c r="H218" s="25" t="s">
        <v>613</v>
      </c>
      <c r="I218" s="25" t="s">
        <v>139</v>
      </c>
      <c r="J218" s="25" t="s">
        <v>612</v>
      </c>
      <c r="K218" s="25" t="s">
        <v>611</v>
      </c>
      <c r="L218" s="25" t="s">
        <v>102</v>
      </c>
      <c r="M218" s="25" t="s">
        <v>101</v>
      </c>
      <c r="N218" s="9">
        <v>50</v>
      </c>
      <c r="O218" s="11">
        <v>1635</v>
      </c>
      <c r="P218" s="10">
        <f t="shared" si="17"/>
        <v>81750</v>
      </c>
      <c r="Q218" s="25" t="s">
        <v>100</v>
      </c>
      <c r="R218" s="25" t="s">
        <v>1</v>
      </c>
      <c r="S218" s="9">
        <f t="shared" si="19"/>
        <v>50</v>
      </c>
      <c r="T218" s="9">
        <v>0</v>
      </c>
    </row>
    <row r="219" spans="2:20" ht="34.5" customHeight="1" x14ac:dyDescent="0.25">
      <c r="B219" s="13">
        <f t="shared" si="18"/>
        <v>212</v>
      </c>
      <c r="C219" s="12">
        <v>45951</v>
      </c>
      <c r="D219" s="24">
        <v>2025</v>
      </c>
      <c r="E219" s="25" t="s">
        <v>49</v>
      </c>
      <c r="F219" s="25" t="s">
        <v>263</v>
      </c>
      <c r="G219" s="25" t="s">
        <v>263</v>
      </c>
      <c r="H219" s="25" t="s">
        <v>610</v>
      </c>
      <c r="I219" s="25" t="s">
        <v>3</v>
      </c>
      <c r="J219" s="25" t="s">
        <v>609</v>
      </c>
      <c r="K219" s="25" t="s">
        <v>608</v>
      </c>
      <c r="L219" s="25" t="s">
        <v>102</v>
      </c>
      <c r="M219" s="25" t="s">
        <v>101</v>
      </c>
      <c r="N219" s="9">
        <v>125</v>
      </c>
      <c r="O219" s="11">
        <v>1635</v>
      </c>
      <c r="P219" s="10">
        <f t="shared" si="17"/>
        <v>204375</v>
      </c>
      <c r="Q219" s="25" t="s">
        <v>100</v>
      </c>
      <c r="R219" s="25" t="s">
        <v>1</v>
      </c>
      <c r="S219" s="9">
        <f t="shared" si="19"/>
        <v>125</v>
      </c>
      <c r="T219" s="9">
        <v>0</v>
      </c>
    </row>
    <row r="220" spans="2:20" ht="34.5" customHeight="1" x14ac:dyDescent="0.25">
      <c r="B220" s="13">
        <f t="shared" si="18"/>
        <v>213</v>
      </c>
      <c r="C220" s="12">
        <v>45951</v>
      </c>
      <c r="D220" s="24">
        <v>2025</v>
      </c>
      <c r="E220" s="25" t="s">
        <v>49</v>
      </c>
      <c r="F220" s="25" t="s">
        <v>547</v>
      </c>
      <c r="G220" s="25" t="s">
        <v>547</v>
      </c>
      <c r="H220" s="25" t="s">
        <v>546</v>
      </c>
      <c r="I220" s="25" t="s">
        <v>3</v>
      </c>
      <c r="J220" s="25" t="s">
        <v>545</v>
      </c>
      <c r="K220" s="25" t="s">
        <v>607</v>
      </c>
      <c r="L220" s="25" t="s">
        <v>102</v>
      </c>
      <c r="M220" s="25" t="s">
        <v>101</v>
      </c>
      <c r="N220" s="9">
        <v>80</v>
      </c>
      <c r="O220" s="11">
        <v>1635</v>
      </c>
      <c r="P220" s="10">
        <f t="shared" si="17"/>
        <v>130800</v>
      </c>
      <c r="Q220" s="25" t="s">
        <v>100</v>
      </c>
      <c r="R220" s="25" t="s">
        <v>1</v>
      </c>
      <c r="S220" s="9">
        <f t="shared" si="19"/>
        <v>80</v>
      </c>
      <c r="T220" s="9">
        <v>0</v>
      </c>
    </row>
    <row r="221" spans="2:20" ht="34.5" customHeight="1" x14ac:dyDescent="0.25">
      <c r="B221" s="13">
        <f t="shared" si="18"/>
        <v>214</v>
      </c>
      <c r="C221" s="12">
        <v>45951</v>
      </c>
      <c r="D221" s="24">
        <v>2025</v>
      </c>
      <c r="E221" s="25" t="s">
        <v>49</v>
      </c>
      <c r="F221" s="25" t="s">
        <v>606</v>
      </c>
      <c r="G221" s="25" t="s">
        <v>606</v>
      </c>
      <c r="H221" s="25" t="s">
        <v>605</v>
      </c>
      <c r="I221" s="25" t="s">
        <v>3</v>
      </c>
      <c r="J221" s="25" t="s">
        <v>520</v>
      </c>
      <c r="K221" s="25" t="s">
        <v>604</v>
      </c>
      <c r="L221" s="25" t="s">
        <v>102</v>
      </c>
      <c r="M221" s="25" t="s">
        <v>101</v>
      </c>
      <c r="N221" s="9">
        <v>150</v>
      </c>
      <c r="O221" s="11">
        <v>1635</v>
      </c>
      <c r="P221" s="10">
        <f t="shared" si="17"/>
        <v>245250</v>
      </c>
      <c r="Q221" s="25" t="s">
        <v>100</v>
      </c>
      <c r="R221" s="25" t="s">
        <v>1</v>
      </c>
      <c r="S221" s="9">
        <f t="shared" si="19"/>
        <v>150</v>
      </c>
      <c r="T221" s="9">
        <v>0</v>
      </c>
    </row>
    <row r="222" spans="2:20" ht="34.5" customHeight="1" x14ac:dyDescent="0.25">
      <c r="B222" s="13">
        <f t="shared" si="18"/>
        <v>215</v>
      </c>
      <c r="C222" s="12">
        <v>45952</v>
      </c>
      <c r="D222" s="24">
        <v>2025</v>
      </c>
      <c r="E222" s="25" t="s">
        <v>49</v>
      </c>
      <c r="F222" s="25" t="s">
        <v>603</v>
      </c>
      <c r="G222" s="25" t="s">
        <v>602</v>
      </c>
      <c r="H222" s="25" t="s">
        <v>601</v>
      </c>
      <c r="I222" s="25" t="s">
        <v>30</v>
      </c>
      <c r="J222" s="25" t="s">
        <v>600</v>
      </c>
      <c r="K222" s="25" t="s">
        <v>599</v>
      </c>
      <c r="L222" s="25" t="s">
        <v>102</v>
      </c>
      <c r="M222" s="25" t="s">
        <v>101</v>
      </c>
      <c r="N222" s="9">
        <v>50</v>
      </c>
      <c r="O222" s="11">
        <v>1635</v>
      </c>
      <c r="P222" s="10">
        <f t="shared" si="17"/>
        <v>81750</v>
      </c>
      <c r="Q222" s="25" t="s">
        <v>100</v>
      </c>
      <c r="R222" s="25" t="s">
        <v>1</v>
      </c>
      <c r="S222" s="9">
        <f t="shared" si="19"/>
        <v>50</v>
      </c>
      <c r="T222" s="9">
        <v>0</v>
      </c>
    </row>
    <row r="223" spans="2:20" ht="34.5" customHeight="1" x14ac:dyDescent="0.25">
      <c r="B223" s="13">
        <f t="shared" si="18"/>
        <v>216</v>
      </c>
      <c r="C223" s="12">
        <v>45952</v>
      </c>
      <c r="D223" s="24">
        <v>2025</v>
      </c>
      <c r="E223" s="25" t="s">
        <v>20</v>
      </c>
      <c r="F223" s="25" t="s">
        <v>60</v>
      </c>
      <c r="G223" s="25" t="s">
        <v>60</v>
      </c>
      <c r="H223" s="25" t="s">
        <v>524</v>
      </c>
      <c r="I223" s="25" t="s">
        <v>3</v>
      </c>
      <c r="J223" s="25" t="s">
        <v>523</v>
      </c>
      <c r="K223" s="25" t="s">
        <v>598</v>
      </c>
      <c r="L223" s="25" t="s">
        <v>102</v>
      </c>
      <c r="M223" s="25" t="s">
        <v>101</v>
      </c>
      <c r="N223" s="9">
        <v>80</v>
      </c>
      <c r="O223" s="11">
        <v>1635</v>
      </c>
      <c r="P223" s="10">
        <f t="shared" si="17"/>
        <v>130800</v>
      </c>
      <c r="Q223" s="25" t="s">
        <v>100</v>
      </c>
      <c r="R223" s="25" t="s">
        <v>1</v>
      </c>
      <c r="S223" s="9">
        <f t="shared" si="19"/>
        <v>80</v>
      </c>
      <c r="T223" s="9">
        <v>0</v>
      </c>
    </row>
    <row r="224" spans="2:20" s="3" customFormat="1" ht="51.75" x14ac:dyDescent="0.25">
      <c r="B224" s="13">
        <f t="shared" si="18"/>
        <v>217</v>
      </c>
      <c r="C224" s="12">
        <v>45952</v>
      </c>
      <c r="D224" s="24">
        <v>2025</v>
      </c>
      <c r="E224" s="25" t="s">
        <v>20</v>
      </c>
      <c r="F224" s="25" t="s">
        <v>597</v>
      </c>
      <c r="G224" s="25" t="s">
        <v>596</v>
      </c>
      <c r="H224" s="25" t="s">
        <v>595</v>
      </c>
      <c r="I224" s="25" t="s">
        <v>53</v>
      </c>
      <c r="J224" s="25" t="s">
        <v>594</v>
      </c>
      <c r="K224" s="25" t="s">
        <v>593</v>
      </c>
      <c r="L224" s="25" t="s">
        <v>95</v>
      </c>
      <c r="M224" s="25" t="s">
        <v>78</v>
      </c>
      <c r="N224" s="9">
        <v>64</v>
      </c>
      <c r="O224" s="11">
        <v>405</v>
      </c>
      <c r="P224" s="10">
        <f t="shared" si="17"/>
        <v>25920</v>
      </c>
      <c r="Q224" s="25" t="s">
        <v>96</v>
      </c>
      <c r="R224" s="25" t="s">
        <v>1</v>
      </c>
      <c r="S224" s="9">
        <f>+N224</f>
        <v>64</v>
      </c>
      <c r="T224" s="9">
        <v>0</v>
      </c>
    </row>
    <row r="225" spans="2:20" ht="51.75" x14ac:dyDescent="0.25">
      <c r="B225" s="13">
        <f t="shared" si="18"/>
        <v>218</v>
      </c>
      <c r="C225" s="12">
        <v>45952</v>
      </c>
      <c r="D225" s="24">
        <v>2025</v>
      </c>
      <c r="E225" s="25" t="s">
        <v>20</v>
      </c>
      <c r="F225" s="25" t="s">
        <v>518</v>
      </c>
      <c r="G225" s="25" t="s">
        <v>592</v>
      </c>
      <c r="H225" s="25" t="s">
        <v>591</v>
      </c>
      <c r="I225" s="25" t="s">
        <v>53</v>
      </c>
      <c r="J225" s="25" t="s">
        <v>590</v>
      </c>
      <c r="K225" s="25" t="s">
        <v>589</v>
      </c>
      <c r="L225" s="25" t="s">
        <v>102</v>
      </c>
      <c r="M225" s="25" t="s">
        <v>101</v>
      </c>
      <c r="N225" s="9">
        <v>50</v>
      </c>
      <c r="O225" s="11">
        <v>1635</v>
      </c>
      <c r="P225" s="10">
        <f t="shared" si="17"/>
        <v>81750</v>
      </c>
      <c r="Q225" s="25" t="s">
        <v>100</v>
      </c>
      <c r="R225" s="25" t="s">
        <v>1</v>
      </c>
      <c r="S225" s="9">
        <f t="shared" ref="S225:S240" si="20">N225</f>
        <v>50</v>
      </c>
      <c r="T225" s="9">
        <v>0</v>
      </c>
    </row>
    <row r="226" spans="2:20" ht="34.5" customHeight="1" x14ac:dyDescent="0.25">
      <c r="B226" s="13">
        <f t="shared" si="18"/>
        <v>219</v>
      </c>
      <c r="C226" s="12">
        <v>45952</v>
      </c>
      <c r="D226" s="24">
        <v>2025</v>
      </c>
      <c r="E226" s="25" t="s">
        <v>20</v>
      </c>
      <c r="F226" s="25" t="s">
        <v>109</v>
      </c>
      <c r="G226" s="25" t="s">
        <v>119</v>
      </c>
      <c r="H226" s="25" t="s">
        <v>588</v>
      </c>
      <c r="I226" s="25" t="s">
        <v>30</v>
      </c>
      <c r="J226" s="25" t="s">
        <v>587</v>
      </c>
      <c r="K226" s="25" t="s">
        <v>586</v>
      </c>
      <c r="L226" s="25" t="s">
        <v>102</v>
      </c>
      <c r="M226" s="25" t="s">
        <v>101</v>
      </c>
      <c r="N226" s="9">
        <v>34</v>
      </c>
      <c r="O226" s="11">
        <v>1635</v>
      </c>
      <c r="P226" s="10">
        <f t="shared" si="17"/>
        <v>55590</v>
      </c>
      <c r="Q226" s="25" t="s">
        <v>100</v>
      </c>
      <c r="R226" s="25" t="s">
        <v>1</v>
      </c>
      <c r="S226" s="9">
        <f t="shared" si="20"/>
        <v>34</v>
      </c>
      <c r="T226" s="9">
        <v>0</v>
      </c>
    </row>
    <row r="227" spans="2:20" ht="34.5" customHeight="1" x14ac:dyDescent="0.25">
      <c r="B227" s="13">
        <f t="shared" si="18"/>
        <v>220</v>
      </c>
      <c r="C227" s="12">
        <v>45952</v>
      </c>
      <c r="D227" s="24">
        <v>2025</v>
      </c>
      <c r="E227" s="25" t="s">
        <v>20</v>
      </c>
      <c r="F227" s="25" t="s">
        <v>74</v>
      </c>
      <c r="G227" s="25" t="s">
        <v>585</v>
      </c>
      <c r="H227" s="25" t="s">
        <v>584</v>
      </c>
      <c r="I227" s="25" t="s">
        <v>30</v>
      </c>
      <c r="J227" s="25" t="s">
        <v>583</v>
      </c>
      <c r="K227" s="25" t="s">
        <v>582</v>
      </c>
      <c r="L227" s="25" t="s">
        <v>102</v>
      </c>
      <c r="M227" s="25" t="s">
        <v>101</v>
      </c>
      <c r="N227" s="9">
        <v>75</v>
      </c>
      <c r="O227" s="11">
        <v>1635</v>
      </c>
      <c r="P227" s="10">
        <f t="shared" si="17"/>
        <v>122625</v>
      </c>
      <c r="Q227" s="25" t="s">
        <v>100</v>
      </c>
      <c r="R227" s="25" t="s">
        <v>1</v>
      </c>
      <c r="S227" s="9">
        <f t="shared" si="20"/>
        <v>75</v>
      </c>
      <c r="T227" s="9">
        <v>0</v>
      </c>
    </row>
    <row r="228" spans="2:20" ht="34.5" customHeight="1" x14ac:dyDescent="0.25">
      <c r="B228" s="13">
        <f t="shared" si="18"/>
        <v>221</v>
      </c>
      <c r="C228" s="12">
        <v>45952</v>
      </c>
      <c r="D228" s="24">
        <v>2025</v>
      </c>
      <c r="E228" s="25" t="s">
        <v>20</v>
      </c>
      <c r="F228" s="25" t="s">
        <v>75</v>
      </c>
      <c r="G228" s="25" t="s">
        <v>581</v>
      </c>
      <c r="H228" s="25" t="s">
        <v>580</v>
      </c>
      <c r="I228" s="25" t="s">
        <v>30</v>
      </c>
      <c r="J228" s="25" t="s">
        <v>579</v>
      </c>
      <c r="K228" s="25" t="s">
        <v>578</v>
      </c>
      <c r="L228" s="25" t="s">
        <v>102</v>
      </c>
      <c r="M228" s="25" t="s">
        <v>101</v>
      </c>
      <c r="N228" s="9">
        <v>50</v>
      </c>
      <c r="O228" s="11">
        <v>1635</v>
      </c>
      <c r="P228" s="10">
        <f t="shared" si="17"/>
        <v>81750</v>
      </c>
      <c r="Q228" s="25" t="s">
        <v>100</v>
      </c>
      <c r="R228" s="25" t="s">
        <v>1</v>
      </c>
      <c r="S228" s="9">
        <f t="shared" si="20"/>
        <v>50</v>
      </c>
      <c r="T228" s="9">
        <v>0</v>
      </c>
    </row>
    <row r="229" spans="2:20" ht="34.5" customHeight="1" x14ac:dyDescent="0.25">
      <c r="B229" s="13">
        <f t="shared" si="18"/>
        <v>222</v>
      </c>
      <c r="C229" s="12">
        <v>45952</v>
      </c>
      <c r="D229" s="24">
        <v>2025</v>
      </c>
      <c r="E229" s="25" t="s">
        <v>20</v>
      </c>
      <c r="F229" s="25" t="s">
        <v>75</v>
      </c>
      <c r="G229" s="25" t="s">
        <v>577</v>
      </c>
      <c r="H229" s="25" t="s">
        <v>576</v>
      </c>
      <c r="I229" s="25" t="s">
        <v>19</v>
      </c>
      <c r="J229" s="25" t="s">
        <v>575</v>
      </c>
      <c r="K229" s="25" t="s">
        <v>161</v>
      </c>
      <c r="L229" s="25" t="s">
        <v>102</v>
      </c>
      <c r="M229" s="25" t="s">
        <v>101</v>
      </c>
      <c r="N229" s="9">
        <v>50</v>
      </c>
      <c r="O229" s="11">
        <v>1635</v>
      </c>
      <c r="P229" s="10">
        <f t="shared" si="17"/>
        <v>81750</v>
      </c>
      <c r="Q229" s="25" t="s">
        <v>100</v>
      </c>
      <c r="R229" s="25" t="s">
        <v>1</v>
      </c>
      <c r="S229" s="9">
        <f t="shared" si="20"/>
        <v>50</v>
      </c>
      <c r="T229" s="9">
        <v>0</v>
      </c>
    </row>
    <row r="230" spans="2:20" ht="34.5" customHeight="1" x14ac:dyDescent="0.25">
      <c r="B230" s="13">
        <f t="shared" si="18"/>
        <v>223</v>
      </c>
      <c r="C230" s="12">
        <v>45952</v>
      </c>
      <c r="D230" s="24">
        <v>2025</v>
      </c>
      <c r="E230" s="25" t="s">
        <v>20</v>
      </c>
      <c r="F230" s="25" t="s">
        <v>442</v>
      </c>
      <c r="G230" s="25" t="s">
        <v>574</v>
      </c>
      <c r="H230" s="25" t="s">
        <v>573</v>
      </c>
      <c r="I230" s="25" t="s">
        <v>30</v>
      </c>
      <c r="J230" s="25" t="s">
        <v>572</v>
      </c>
      <c r="K230" s="25" t="s">
        <v>159</v>
      </c>
      <c r="L230" s="25" t="s">
        <v>102</v>
      </c>
      <c r="M230" s="25" t="s">
        <v>101</v>
      </c>
      <c r="N230" s="9">
        <v>50</v>
      </c>
      <c r="O230" s="11">
        <v>1635</v>
      </c>
      <c r="P230" s="10">
        <f t="shared" si="17"/>
        <v>81750</v>
      </c>
      <c r="Q230" s="25" t="s">
        <v>100</v>
      </c>
      <c r="R230" s="25" t="s">
        <v>1</v>
      </c>
      <c r="S230" s="9">
        <f t="shared" si="20"/>
        <v>50</v>
      </c>
      <c r="T230" s="9">
        <v>0</v>
      </c>
    </row>
    <row r="231" spans="2:20" ht="34.5" customHeight="1" x14ac:dyDescent="0.25">
      <c r="B231" s="13">
        <f t="shared" si="18"/>
        <v>224</v>
      </c>
      <c r="C231" s="12">
        <v>45952</v>
      </c>
      <c r="D231" s="24">
        <v>2025</v>
      </c>
      <c r="E231" s="25" t="s">
        <v>20</v>
      </c>
      <c r="F231" s="25" t="s">
        <v>442</v>
      </c>
      <c r="G231" s="25" t="s">
        <v>571</v>
      </c>
      <c r="H231" s="25" t="s">
        <v>570</v>
      </c>
      <c r="I231" s="25" t="s">
        <v>30</v>
      </c>
      <c r="J231" s="25" t="s">
        <v>569</v>
      </c>
      <c r="K231" s="25" t="s">
        <v>158</v>
      </c>
      <c r="L231" s="25" t="s">
        <v>102</v>
      </c>
      <c r="M231" s="25" t="s">
        <v>101</v>
      </c>
      <c r="N231" s="9">
        <v>50</v>
      </c>
      <c r="O231" s="11">
        <v>1635</v>
      </c>
      <c r="P231" s="10">
        <f t="shared" si="17"/>
        <v>81750</v>
      </c>
      <c r="Q231" s="25" t="s">
        <v>100</v>
      </c>
      <c r="R231" s="25" t="s">
        <v>1</v>
      </c>
      <c r="S231" s="9">
        <f t="shared" si="20"/>
        <v>50</v>
      </c>
      <c r="T231" s="9">
        <v>0</v>
      </c>
    </row>
    <row r="232" spans="2:20" ht="34.5" customHeight="1" x14ac:dyDescent="0.25">
      <c r="B232" s="13">
        <f t="shared" si="18"/>
        <v>225</v>
      </c>
      <c r="C232" s="12">
        <v>45952</v>
      </c>
      <c r="D232" s="24">
        <v>2025</v>
      </c>
      <c r="E232" s="25" t="s">
        <v>20</v>
      </c>
      <c r="F232" s="25" t="s">
        <v>58</v>
      </c>
      <c r="G232" s="25" t="s">
        <v>568</v>
      </c>
      <c r="H232" s="25" t="s">
        <v>567</v>
      </c>
      <c r="I232" s="25" t="s">
        <v>30</v>
      </c>
      <c r="J232" s="25" t="s">
        <v>566</v>
      </c>
      <c r="K232" s="25" t="s">
        <v>157</v>
      </c>
      <c r="L232" s="25" t="s">
        <v>102</v>
      </c>
      <c r="M232" s="25" t="s">
        <v>101</v>
      </c>
      <c r="N232" s="9">
        <v>50</v>
      </c>
      <c r="O232" s="11">
        <v>1635</v>
      </c>
      <c r="P232" s="10">
        <f t="shared" si="17"/>
        <v>81750</v>
      </c>
      <c r="Q232" s="25" t="s">
        <v>100</v>
      </c>
      <c r="R232" s="25" t="s">
        <v>1</v>
      </c>
      <c r="S232" s="9">
        <f t="shared" si="20"/>
        <v>50</v>
      </c>
      <c r="T232" s="9">
        <v>0</v>
      </c>
    </row>
    <row r="233" spans="2:20" ht="34.5" customHeight="1" x14ac:dyDescent="0.25">
      <c r="B233" s="13">
        <f t="shared" si="18"/>
        <v>226</v>
      </c>
      <c r="C233" s="12">
        <v>45952</v>
      </c>
      <c r="D233" s="24">
        <v>2025</v>
      </c>
      <c r="E233" s="25" t="s">
        <v>20</v>
      </c>
      <c r="F233" s="25" t="s">
        <v>193</v>
      </c>
      <c r="G233" s="25" t="s">
        <v>565</v>
      </c>
      <c r="H233" s="25" t="s">
        <v>564</v>
      </c>
      <c r="I233" s="25" t="s">
        <v>30</v>
      </c>
      <c r="J233" s="25" t="s">
        <v>563</v>
      </c>
      <c r="K233" s="25" t="s">
        <v>156</v>
      </c>
      <c r="L233" s="25" t="s">
        <v>102</v>
      </c>
      <c r="M233" s="25" t="s">
        <v>101</v>
      </c>
      <c r="N233" s="9">
        <v>15</v>
      </c>
      <c r="O233" s="11">
        <v>1635</v>
      </c>
      <c r="P233" s="10">
        <f t="shared" si="17"/>
        <v>24525</v>
      </c>
      <c r="Q233" s="25" t="s">
        <v>100</v>
      </c>
      <c r="R233" s="25" t="s">
        <v>1</v>
      </c>
      <c r="S233" s="9">
        <f t="shared" si="20"/>
        <v>15</v>
      </c>
      <c r="T233" s="9">
        <v>0</v>
      </c>
    </row>
    <row r="234" spans="2:20" ht="34.5" customHeight="1" x14ac:dyDescent="0.25">
      <c r="B234" s="13">
        <f t="shared" si="18"/>
        <v>227</v>
      </c>
      <c r="C234" s="12">
        <v>45952</v>
      </c>
      <c r="D234" s="24">
        <v>2025</v>
      </c>
      <c r="E234" s="25" t="s">
        <v>20</v>
      </c>
      <c r="F234" s="25" t="s">
        <v>75</v>
      </c>
      <c r="G234" s="25" t="s">
        <v>76</v>
      </c>
      <c r="H234" s="25" t="s">
        <v>562</v>
      </c>
      <c r="I234" s="25" t="s">
        <v>30</v>
      </c>
      <c r="J234" s="25" t="s">
        <v>561</v>
      </c>
      <c r="K234" s="25" t="s">
        <v>155</v>
      </c>
      <c r="L234" s="25" t="s">
        <v>102</v>
      </c>
      <c r="M234" s="25" t="s">
        <v>101</v>
      </c>
      <c r="N234" s="9">
        <v>50</v>
      </c>
      <c r="O234" s="11">
        <v>1635</v>
      </c>
      <c r="P234" s="10">
        <f t="shared" si="17"/>
        <v>81750</v>
      </c>
      <c r="Q234" s="25" t="s">
        <v>100</v>
      </c>
      <c r="R234" s="25" t="s">
        <v>1</v>
      </c>
      <c r="S234" s="9">
        <f t="shared" si="20"/>
        <v>50</v>
      </c>
      <c r="T234" s="9">
        <v>0</v>
      </c>
    </row>
    <row r="235" spans="2:20" ht="34.5" customHeight="1" x14ac:dyDescent="0.25">
      <c r="B235" s="13">
        <f t="shared" si="18"/>
        <v>228</v>
      </c>
      <c r="C235" s="12">
        <v>45952</v>
      </c>
      <c r="D235" s="24">
        <v>2025</v>
      </c>
      <c r="E235" s="25" t="s">
        <v>20</v>
      </c>
      <c r="F235" s="25" t="s">
        <v>193</v>
      </c>
      <c r="G235" s="25" t="s">
        <v>560</v>
      </c>
      <c r="H235" s="25" t="s">
        <v>559</v>
      </c>
      <c r="I235" s="25" t="s">
        <v>139</v>
      </c>
      <c r="J235" s="25" t="s">
        <v>558</v>
      </c>
      <c r="K235" s="25" t="s">
        <v>154</v>
      </c>
      <c r="L235" s="25" t="s">
        <v>102</v>
      </c>
      <c r="M235" s="25" t="s">
        <v>101</v>
      </c>
      <c r="N235" s="9">
        <v>25</v>
      </c>
      <c r="O235" s="11">
        <v>1635</v>
      </c>
      <c r="P235" s="10">
        <f t="shared" si="17"/>
        <v>40875</v>
      </c>
      <c r="Q235" s="25" t="s">
        <v>100</v>
      </c>
      <c r="R235" s="25" t="s">
        <v>1</v>
      </c>
      <c r="S235" s="9">
        <f t="shared" si="20"/>
        <v>25</v>
      </c>
      <c r="T235" s="9">
        <v>0</v>
      </c>
    </row>
    <row r="236" spans="2:20" ht="34.5" customHeight="1" x14ac:dyDescent="0.25">
      <c r="B236" s="13">
        <f t="shared" si="18"/>
        <v>229</v>
      </c>
      <c r="C236" s="12">
        <v>45952</v>
      </c>
      <c r="D236" s="24">
        <v>2025</v>
      </c>
      <c r="E236" s="25" t="s">
        <v>20</v>
      </c>
      <c r="F236" s="25" t="s">
        <v>193</v>
      </c>
      <c r="G236" s="25" t="s">
        <v>557</v>
      </c>
      <c r="H236" s="25" t="s">
        <v>556</v>
      </c>
      <c r="I236" s="25" t="s">
        <v>139</v>
      </c>
      <c r="J236" s="25" t="s">
        <v>555</v>
      </c>
      <c r="K236" s="25" t="s">
        <v>175</v>
      </c>
      <c r="L236" s="25" t="s">
        <v>102</v>
      </c>
      <c r="M236" s="25" t="s">
        <v>101</v>
      </c>
      <c r="N236" s="9">
        <v>15</v>
      </c>
      <c r="O236" s="11">
        <v>1635</v>
      </c>
      <c r="P236" s="10">
        <f t="shared" si="17"/>
        <v>24525</v>
      </c>
      <c r="Q236" s="25" t="s">
        <v>100</v>
      </c>
      <c r="R236" s="25" t="s">
        <v>1</v>
      </c>
      <c r="S236" s="9">
        <f t="shared" si="20"/>
        <v>15</v>
      </c>
      <c r="T236" s="9">
        <v>0</v>
      </c>
    </row>
    <row r="237" spans="2:20" ht="34.5" customHeight="1" x14ac:dyDescent="0.25">
      <c r="B237" s="13">
        <f t="shared" si="18"/>
        <v>230</v>
      </c>
      <c r="C237" s="12">
        <v>45952</v>
      </c>
      <c r="D237" s="24">
        <v>2025</v>
      </c>
      <c r="E237" s="25" t="s">
        <v>20</v>
      </c>
      <c r="F237" s="25" t="s">
        <v>193</v>
      </c>
      <c r="G237" s="25" t="s">
        <v>554</v>
      </c>
      <c r="H237" s="25" t="s">
        <v>553</v>
      </c>
      <c r="I237" s="25" t="s">
        <v>139</v>
      </c>
      <c r="J237" s="25" t="s">
        <v>552</v>
      </c>
      <c r="K237" s="25" t="s">
        <v>260</v>
      </c>
      <c r="L237" s="25" t="s">
        <v>102</v>
      </c>
      <c r="M237" s="25" t="s">
        <v>101</v>
      </c>
      <c r="N237" s="9">
        <v>15</v>
      </c>
      <c r="O237" s="11">
        <v>1635</v>
      </c>
      <c r="P237" s="10">
        <f t="shared" si="17"/>
        <v>24525</v>
      </c>
      <c r="Q237" s="25" t="s">
        <v>100</v>
      </c>
      <c r="R237" s="25" t="s">
        <v>1</v>
      </c>
      <c r="S237" s="9">
        <f t="shared" si="20"/>
        <v>15</v>
      </c>
      <c r="T237" s="9">
        <v>0</v>
      </c>
    </row>
    <row r="238" spans="2:20" ht="34.5" customHeight="1" x14ac:dyDescent="0.25">
      <c r="B238" s="13">
        <f t="shared" si="18"/>
        <v>231</v>
      </c>
      <c r="C238" s="12">
        <v>45953</v>
      </c>
      <c r="D238" s="24">
        <v>2025</v>
      </c>
      <c r="E238" s="25" t="s">
        <v>49</v>
      </c>
      <c r="F238" s="25" t="s">
        <v>56</v>
      </c>
      <c r="G238" s="25" t="s">
        <v>551</v>
      </c>
      <c r="H238" s="25" t="s">
        <v>550</v>
      </c>
      <c r="I238" s="25" t="s">
        <v>30</v>
      </c>
      <c r="J238" s="25" t="s">
        <v>549</v>
      </c>
      <c r="K238" s="25" t="s">
        <v>548</v>
      </c>
      <c r="L238" s="25" t="s">
        <v>102</v>
      </c>
      <c r="M238" s="25" t="s">
        <v>101</v>
      </c>
      <c r="N238" s="9">
        <v>39</v>
      </c>
      <c r="O238" s="11">
        <v>1635</v>
      </c>
      <c r="P238" s="10">
        <f t="shared" si="17"/>
        <v>63765</v>
      </c>
      <c r="Q238" s="25" t="s">
        <v>100</v>
      </c>
      <c r="R238" s="25" t="s">
        <v>1</v>
      </c>
      <c r="S238" s="9">
        <f t="shared" si="20"/>
        <v>39</v>
      </c>
      <c r="T238" s="9">
        <v>0</v>
      </c>
    </row>
    <row r="239" spans="2:20" ht="34.5" customHeight="1" x14ac:dyDescent="0.25">
      <c r="B239" s="13">
        <f t="shared" si="18"/>
        <v>232</v>
      </c>
      <c r="C239" s="12">
        <v>45953</v>
      </c>
      <c r="D239" s="24">
        <v>2025</v>
      </c>
      <c r="E239" s="25" t="s">
        <v>29</v>
      </c>
      <c r="F239" s="25" t="s">
        <v>59</v>
      </c>
      <c r="G239" s="25" t="s">
        <v>59</v>
      </c>
      <c r="H239" s="25" t="s">
        <v>177</v>
      </c>
      <c r="I239" s="25" t="s">
        <v>3</v>
      </c>
      <c r="J239" s="25" t="s">
        <v>176</v>
      </c>
      <c r="K239" s="25" t="s">
        <v>174</v>
      </c>
      <c r="L239" s="25" t="s">
        <v>55</v>
      </c>
      <c r="M239" s="25" t="s">
        <v>54</v>
      </c>
      <c r="N239" s="30">
        <v>220</v>
      </c>
      <c r="O239" s="32">
        <v>2548</v>
      </c>
      <c r="P239" s="31">
        <f t="shared" si="17"/>
        <v>560560</v>
      </c>
      <c r="Q239" s="25" t="s">
        <v>103</v>
      </c>
      <c r="R239" s="25" t="s">
        <v>1</v>
      </c>
      <c r="S239" s="30">
        <f t="shared" si="20"/>
        <v>220</v>
      </c>
      <c r="T239" s="30">
        <v>0</v>
      </c>
    </row>
    <row r="240" spans="2:20" s="3" customFormat="1" ht="34.5" customHeight="1" x14ac:dyDescent="0.25">
      <c r="B240" s="13">
        <f t="shared" si="18"/>
        <v>233</v>
      </c>
      <c r="C240" s="12">
        <v>45953</v>
      </c>
      <c r="D240" s="34">
        <v>2025</v>
      </c>
      <c r="E240" s="25" t="s">
        <v>49</v>
      </c>
      <c r="F240" s="25" t="s">
        <v>547</v>
      </c>
      <c r="G240" s="25" t="s">
        <v>547</v>
      </c>
      <c r="H240" s="25" t="s">
        <v>546</v>
      </c>
      <c r="I240" s="25" t="s">
        <v>3</v>
      </c>
      <c r="J240" s="25" t="s">
        <v>545</v>
      </c>
      <c r="K240" s="25" t="s">
        <v>288</v>
      </c>
      <c r="L240" s="25" t="s">
        <v>87</v>
      </c>
      <c r="M240" s="25" t="s">
        <v>85</v>
      </c>
      <c r="N240" s="9">
        <v>50</v>
      </c>
      <c r="O240" s="11">
        <v>248</v>
      </c>
      <c r="P240" s="10">
        <f t="shared" si="17"/>
        <v>12400</v>
      </c>
      <c r="Q240" s="25" t="s">
        <v>86</v>
      </c>
      <c r="R240" s="25" t="s">
        <v>5</v>
      </c>
      <c r="S240" s="9">
        <f t="shared" si="20"/>
        <v>50</v>
      </c>
      <c r="T240" s="9">
        <v>0</v>
      </c>
    </row>
    <row r="241" spans="1:20" s="27" customFormat="1" ht="34.5" customHeight="1" x14ac:dyDescent="0.25">
      <c r="B241" s="13">
        <f t="shared" si="18"/>
        <v>234</v>
      </c>
      <c r="C241" s="12">
        <v>45953</v>
      </c>
      <c r="D241" s="24">
        <v>2025</v>
      </c>
      <c r="E241" s="25" t="s">
        <v>29</v>
      </c>
      <c r="F241" s="25" t="s">
        <v>59</v>
      </c>
      <c r="G241" s="25" t="s">
        <v>59</v>
      </c>
      <c r="H241" s="25" t="s">
        <v>177</v>
      </c>
      <c r="I241" s="25" t="s">
        <v>3</v>
      </c>
      <c r="J241" s="25" t="s">
        <v>176</v>
      </c>
      <c r="K241" s="25" t="s">
        <v>287</v>
      </c>
      <c r="L241" s="25" t="s">
        <v>92</v>
      </c>
      <c r="M241" s="25" t="s">
        <v>93</v>
      </c>
      <c r="N241" s="9">
        <v>1000</v>
      </c>
      <c r="O241" s="11">
        <v>1270</v>
      </c>
      <c r="P241" s="10">
        <f t="shared" si="17"/>
        <v>1270000</v>
      </c>
      <c r="Q241" s="25" t="s">
        <v>142</v>
      </c>
      <c r="R241" s="25" t="s">
        <v>5</v>
      </c>
      <c r="S241" s="9">
        <f>+N241*5</f>
        <v>5000</v>
      </c>
      <c r="T241" s="9">
        <v>0</v>
      </c>
    </row>
    <row r="242" spans="1:20" s="3" customFormat="1" ht="34.5" customHeight="1" x14ac:dyDescent="0.25">
      <c r="B242" s="13">
        <f t="shared" si="18"/>
        <v>235</v>
      </c>
      <c r="C242" s="12">
        <v>45951</v>
      </c>
      <c r="D242" s="24">
        <v>2025</v>
      </c>
      <c r="E242" s="25" t="s">
        <v>20</v>
      </c>
      <c r="F242" s="25" t="s">
        <v>20</v>
      </c>
      <c r="G242" s="25" t="s">
        <v>544</v>
      </c>
      <c r="H242" s="25" t="s">
        <v>543</v>
      </c>
      <c r="I242" s="25" t="s">
        <v>19</v>
      </c>
      <c r="J242" s="25" t="s">
        <v>542</v>
      </c>
      <c r="K242" s="25" t="s">
        <v>541</v>
      </c>
      <c r="L242" s="25" t="s">
        <v>261</v>
      </c>
      <c r="M242" s="25" t="s">
        <v>6</v>
      </c>
      <c r="N242" s="9">
        <v>150</v>
      </c>
      <c r="O242" s="11">
        <v>429.25</v>
      </c>
      <c r="P242" s="10">
        <f t="shared" si="17"/>
        <v>64387.5</v>
      </c>
      <c r="Q242" s="25" t="s">
        <v>223</v>
      </c>
      <c r="R242" s="25" t="s">
        <v>0</v>
      </c>
      <c r="S242" s="9">
        <f>+N242/10</f>
        <v>15</v>
      </c>
      <c r="T242" s="9">
        <v>0</v>
      </c>
    </row>
    <row r="243" spans="1:20" ht="34.5" customHeight="1" x14ac:dyDescent="0.25">
      <c r="B243" s="13">
        <f t="shared" si="18"/>
        <v>236</v>
      </c>
      <c r="C243" s="12">
        <v>45951</v>
      </c>
      <c r="D243" s="24">
        <v>2025</v>
      </c>
      <c r="E243" s="29" t="s">
        <v>2</v>
      </c>
      <c r="F243" s="25" t="s">
        <v>145</v>
      </c>
      <c r="G243" s="25" t="s">
        <v>145</v>
      </c>
      <c r="H243" s="25" t="s">
        <v>144</v>
      </c>
      <c r="I243" s="25" t="s">
        <v>72</v>
      </c>
      <c r="J243" s="25" t="s">
        <v>143</v>
      </c>
      <c r="K243" s="25" t="s">
        <v>540</v>
      </c>
      <c r="L243" s="25" t="s">
        <v>106</v>
      </c>
      <c r="M243" s="25" t="s">
        <v>57</v>
      </c>
      <c r="N243" s="9">
        <v>1</v>
      </c>
      <c r="O243" s="11">
        <v>24900</v>
      </c>
      <c r="P243" s="10">
        <f t="shared" si="17"/>
        <v>24900</v>
      </c>
      <c r="Q243" s="25" t="s">
        <v>105</v>
      </c>
      <c r="R243" s="25" t="s">
        <v>0</v>
      </c>
      <c r="S243" s="9">
        <v>1</v>
      </c>
      <c r="T243" s="9">
        <v>0</v>
      </c>
    </row>
    <row r="244" spans="1:20" ht="34.5" customHeight="1" x14ac:dyDescent="0.25">
      <c r="B244" s="13">
        <f t="shared" si="18"/>
        <v>237</v>
      </c>
      <c r="C244" s="12">
        <v>45951</v>
      </c>
      <c r="D244" s="24">
        <v>2025</v>
      </c>
      <c r="E244" s="29" t="s">
        <v>2</v>
      </c>
      <c r="F244" s="25" t="s">
        <v>145</v>
      </c>
      <c r="G244" s="25" t="s">
        <v>145</v>
      </c>
      <c r="H244" s="25" t="s">
        <v>144</v>
      </c>
      <c r="I244" s="25" t="s">
        <v>72</v>
      </c>
      <c r="J244" s="25" t="s">
        <v>143</v>
      </c>
      <c r="K244" s="25" t="s">
        <v>539</v>
      </c>
      <c r="L244" s="25" t="s">
        <v>215</v>
      </c>
      <c r="M244" s="25" t="s">
        <v>214</v>
      </c>
      <c r="N244" s="9">
        <v>5</v>
      </c>
      <c r="O244" s="11">
        <v>16250</v>
      </c>
      <c r="P244" s="10">
        <f t="shared" si="17"/>
        <v>81250</v>
      </c>
      <c r="Q244" s="25" t="s">
        <v>213</v>
      </c>
      <c r="R244" s="25" t="s">
        <v>0</v>
      </c>
      <c r="S244" s="9">
        <f>N244</f>
        <v>5</v>
      </c>
      <c r="T244" s="9">
        <v>50</v>
      </c>
    </row>
    <row r="245" spans="1:20" ht="34.5" customHeight="1" x14ac:dyDescent="0.25">
      <c r="A245" s="3"/>
      <c r="B245" s="13">
        <f t="shared" si="18"/>
        <v>238</v>
      </c>
      <c r="C245" s="12">
        <v>45951</v>
      </c>
      <c r="D245" s="24">
        <v>2025</v>
      </c>
      <c r="E245" s="25" t="s">
        <v>20</v>
      </c>
      <c r="F245" s="25" t="s">
        <v>42</v>
      </c>
      <c r="G245" s="25" t="s">
        <v>42</v>
      </c>
      <c r="H245" s="25" t="s">
        <v>419</v>
      </c>
      <c r="I245" s="25" t="s">
        <v>3</v>
      </c>
      <c r="J245" s="25" t="s">
        <v>418</v>
      </c>
      <c r="K245" s="25" t="s">
        <v>538</v>
      </c>
      <c r="L245" s="25" t="s">
        <v>134</v>
      </c>
      <c r="M245" s="25" t="s">
        <v>44</v>
      </c>
      <c r="N245" s="9">
        <v>75</v>
      </c>
      <c r="O245" s="11">
        <v>788.5</v>
      </c>
      <c r="P245" s="10">
        <f t="shared" si="17"/>
        <v>59137.5</v>
      </c>
      <c r="Q245" s="25" t="s">
        <v>133</v>
      </c>
      <c r="R245" s="25" t="s">
        <v>0</v>
      </c>
      <c r="S245" s="9">
        <f>N245*5</f>
        <v>375</v>
      </c>
      <c r="T245" s="9">
        <v>0</v>
      </c>
    </row>
    <row r="246" spans="1:20" ht="34.5" customHeight="1" x14ac:dyDescent="0.25">
      <c r="A246" s="3"/>
      <c r="B246" s="13">
        <f t="shared" si="18"/>
        <v>239</v>
      </c>
      <c r="C246" s="12">
        <v>45951</v>
      </c>
      <c r="D246" s="24">
        <v>2025</v>
      </c>
      <c r="E246" s="25" t="s">
        <v>20</v>
      </c>
      <c r="F246" s="25" t="s">
        <v>74</v>
      </c>
      <c r="G246" s="25" t="s">
        <v>537</v>
      </c>
      <c r="H246" s="25" t="s">
        <v>536</v>
      </c>
      <c r="I246" s="25" t="s">
        <v>30</v>
      </c>
      <c r="J246" s="25" t="s">
        <v>535</v>
      </c>
      <c r="K246" s="25" t="s">
        <v>534</v>
      </c>
      <c r="L246" s="25" t="s">
        <v>134</v>
      </c>
      <c r="M246" s="25" t="s">
        <v>44</v>
      </c>
      <c r="N246" s="9">
        <v>57</v>
      </c>
      <c r="O246" s="11">
        <v>788.5</v>
      </c>
      <c r="P246" s="10">
        <f t="shared" si="17"/>
        <v>44944.5</v>
      </c>
      <c r="Q246" s="25" t="s">
        <v>133</v>
      </c>
      <c r="R246" s="25" t="s">
        <v>0</v>
      </c>
      <c r="S246" s="9">
        <f>N246*5</f>
        <v>285</v>
      </c>
      <c r="T246" s="9">
        <v>0</v>
      </c>
    </row>
    <row r="247" spans="1:20" ht="34.5" customHeight="1" x14ac:dyDescent="0.25">
      <c r="A247" s="3"/>
      <c r="B247" s="13">
        <f t="shared" si="18"/>
        <v>240</v>
      </c>
      <c r="C247" s="12">
        <v>45951</v>
      </c>
      <c r="D247" s="24">
        <v>2025</v>
      </c>
      <c r="E247" s="25" t="s">
        <v>20</v>
      </c>
      <c r="F247" s="25" t="s">
        <v>442</v>
      </c>
      <c r="G247" s="25" t="s">
        <v>533</v>
      </c>
      <c r="H247" s="25" t="s">
        <v>532</v>
      </c>
      <c r="I247" s="25" t="s">
        <v>30</v>
      </c>
      <c r="J247" s="25" t="s">
        <v>531</v>
      </c>
      <c r="K247" s="25" t="s">
        <v>530</v>
      </c>
      <c r="L247" s="25" t="s">
        <v>134</v>
      </c>
      <c r="M247" s="25" t="s">
        <v>44</v>
      </c>
      <c r="N247" s="9">
        <v>27</v>
      </c>
      <c r="O247" s="11">
        <v>788.5</v>
      </c>
      <c r="P247" s="10">
        <f t="shared" si="17"/>
        <v>21289.5</v>
      </c>
      <c r="Q247" s="25" t="s">
        <v>133</v>
      </c>
      <c r="R247" s="25" t="s">
        <v>0</v>
      </c>
      <c r="S247" s="9">
        <f>N247*5</f>
        <v>135</v>
      </c>
      <c r="T247" s="9">
        <v>0</v>
      </c>
    </row>
    <row r="248" spans="1:20" ht="34.5" customHeight="1" x14ac:dyDescent="0.25">
      <c r="B248" s="13">
        <f t="shared" si="18"/>
        <v>241</v>
      </c>
      <c r="C248" s="12">
        <v>45952</v>
      </c>
      <c r="D248" s="24">
        <v>2025</v>
      </c>
      <c r="E248" s="25" t="s">
        <v>49</v>
      </c>
      <c r="F248" s="25" t="s">
        <v>528</v>
      </c>
      <c r="G248" s="25" t="s">
        <v>528</v>
      </c>
      <c r="H248" s="25" t="s">
        <v>527</v>
      </c>
      <c r="I248" s="25" t="s">
        <v>3</v>
      </c>
      <c r="J248" s="25" t="s">
        <v>526</v>
      </c>
      <c r="K248" s="25" t="s">
        <v>525</v>
      </c>
      <c r="L248" s="25" t="s">
        <v>84</v>
      </c>
      <c r="M248" s="25" t="s">
        <v>79</v>
      </c>
      <c r="N248" s="9">
        <v>25</v>
      </c>
      <c r="O248" s="11">
        <v>5325</v>
      </c>
      <c r="P248" s="10">
        <f t="shared" si="17"/>
        <v>133125</v>
      </c>
      <c r="Q248" s="25" t="s">
        <v>82</v>
      </c>
      <c r="R248" s="25" t="s">
        <v>0</v>
      </c>
      <c r="S248" s="9">
        <v>1</v>
      </c>
      <c r="T248" s="9">
        <v>60</v>
      </c>
    </row>
    <row r="249" spans="1:20" x14ac:dyDescent="0.25">
      <c r="B249" s="13">
        <f t="shared" si="18"/>
        <v>242</v>
      </c>
      <c r="C249" s="12">
        <v>45952</v>
      </c>
      <c r="D249" s="24">
        <v>2025</v>
      </c>
      <c r="E249" s="25" t="s">
        <v>49</v>
      </c>
      <c r="F249" s="25" t="s">
        <v>528</v>
      </c>
      <c r="G249" s="25" t="s">
        <v>528</v>
      </c>
      <c r="H249" s="25" t="s">
        <v>527</v>
      </c>
      <c r="I249" s="25" t="s">
        <v>3</v>
      </c>
      <c r="J249" s="25" t="s">
        <v>526</v>
      </c>
      <c r="K249" s="25" t="s">
        <v>525</v>
      </c>
      <c r="L249" s="25" t="s">
        <v>83</v>
      </c>
      <c r="M249" s="25" t="s">
        <v>79</v>
      </c>
      <c r="N249" s="9">
        <v>1</v>
      </c>
      <c r="O249" s="11">
        <v>3579</v>
      </c>
      <c r="P249" s="10">
        <f t="shared" si="17"/>
        <v>3579</v>
      </c>
      <c r="Q249" s="25" t="s">
        <v>82</v>
      </c>
      <c r="R249" s="25" t="s">
        <v>0</v>
      </c>
      <c r="S249" s="9">
        <v>1</v>
      </c>
      <c r="T249" s="9">
        <v>60</v>
      </c>
    </row>
    <row r="250" spans="1:20" x14ac:dyDescent="0.25">
      <c r="B250" s="13">
        <f t="shared" si="18"/>
        <v>243</v>
      </c>
      <c r="C250" s="12">
        <v>45952</v>
      </c>
      <c r="D250" s="24">
        <v>2025</v>
      </c>
      <c r="E250" s="25" t="s">
        <v>49</v>
      </c>
      <c r="F250" s="25" t="s">
        <v>528</v>
      </c>
      <c r="G250" s="25" t="s">
        <v>528</v>
      </c>
      <c r="H250" s="25" t="s">
        <v>527</v>
      </c>
      <c r="I250" s="25" t="s">
        <v>3</v>
      </c>
      <c r="J250" s="25" t="s">
        <v>526</v>
      </c>
      <c r="K250" s="25" t="s">
        <v>525</v>
      </c>
      <c r="L250" s="25" t="s">
        <v>81</v>
      </c>
      <c r="M250" s="25" t="s">
        <v>79</v>
      </c>
      <c r="N250" s="9">
        <v>13</v>
      </c>
      <c r="O250" s="11">
        <v>1500</v>
      </c>
      <c r="P250" s="10">
        <f t="shared" si="17"/>
        <v>19500</v>
      </c>
      <c r="Q250" s="25" t="s">
        <v>80</v>
      </c>
      <c r="R250" s="25" t="s">
        <v>0</v>
      </c>
      <c r="S250" s="9">
        <v>1</v>
      </c>
      <c r="T250" s="9">
        <v>60</v>
      </c>
    </row>
    <row r="251" spans="1:20" ht="34.5" customHeight="1" x14ac:dyDescent="0.25">
      <c r="A251" s="3"/>
      <c r="B251" s="13">
        <f t="shared" si="18"/>
        <v>244</v>
      </c>
      <c r="C251" s="12">
        <v>45952</v>
      </c>
      <c r="D251" s="24">
        <v>2025</v>
      </c>
      <c r="E251" s="25" t="s">
        <v>20</v>
      </c>
      <c r="F251" s="25" t="s">
        <v>60</v>
      </c>
      <c r="G251" s="25" t="s">
        <v>60</v>
      </c>
      <c r="H251" s="25" t="s">
        <v>524</v>
      </c>
      <c r="I251" s="25" t="s">
        <v>3</v>
      </c>
      <c r="J251" s="25" t="s">
        <v>523</v>
      </c>
      <c r="K251" s="25" t="s">
        <v>522</v>
      </c>
      <c r="L251" s="25" t="s">
        <v>107</v>
      </c>
      <c r="M251" s="25" t="s">
        <v>6</v>
      </c>
      <c r="N251" s="9">
        <v>85</v>
      </c>
      <c r="O251" s="11">
        <v>62.79</v>
      </c>
      <c r="P251" s="10">
        <f t="shared" si="17"/>
        <v>5337.15</v>
      </c>
      <c r="Q251" s="25" t="s">
        <v>62</v>
      </c>
      <c r="R251" s="25" t="s">
        <v>0</v>
      </c>
      <c r="S251" s="9">
        <f>+N251/10</f>
        <v>8.5</v>
      </c>
      <c r="T251" s="9">
        <v>0</v>
      </c>
    </row>
    <row r="252" spans="1:20" x14ac:dyDescent="0.25">
      <c r="A252" s="3"/>
      <c r="B252" s="13">
        <f t="shared" si="18"/>
        <v>245</v>
      </c>
      <c r="C252" s="12">
        <v>45952</v>
      </c>
      <c r="D252" s="24">
        <v>2025</v>
      </c>
      <c r="E252" s="25" t="s">
        <v>49</v>
      </c>
      <c r="F252" s="25" t="s">
        <v>97</v>
      </c>
      <c r="G252" s="25" t="s">
        <v>97</v>
      </c>
      <c r="H252" s="25" t="s">
        <v>521</v>
      </c>
      <c r="I252" s="25" t="s">
        <v>3</v>
      </c>
      <c r="J252" s="25" t="s">
        <v>520</v>
      </c>
      <c r="K252" s="25" t="s">
        <v>519</v>
      </c>
      <c r="L252" s="25" t="s">
        <v>134</v>
      </c>
      <c r="M252" s="25" t="s">
        <v>44</v>
      </c>
      <c r="N252" s="9">
        <v>75</v>
      </c>
      <c r="O252" s="11">
        <v>788.5</v>
      </c>
      <c r="P252" s="10">
        <f t="shared" si="17"/>
        <v>59137.5</v>
      </c>
      <c r="Q252" s="25" t="s">
        <v>133</v>
      </c>
      <c r="R252" s="25" t="s">
        <v>0</v>
      </c>
      <c r="S252" s="9">
        <f>N252*5</f>
        <v>375</v>
      </c>
      <c r="T252" s="9">
        <v>0</v>
      </c>
    </row>
    <row r="253" spans="1:20" ht="34.5" customHeight="1" x14ac:dyDescent="0.25">
      <c r="B253" s="13">
        <f t="shared" si="18"/>
        <v>246</v>
      </c>
      <c r="C253" s="12">
        <v>45953</v>
      </c>
      <c r="D253" s="24">
        <v>2025</v>
      </c>
      <c r="E253" s="25" t="s">
        <v>20</v>
      </c>
      <c r="F253" s="25" t="s">
        <v>518</v>
      </c>
      <c r="G253" s="25" t="s">
        <v>518</v>
      </c>
      <c r="H253" s="25" t="s">
        <v>517</v>
      </c>
      <c r="I253" s="25" t="s">
        <v>3</v>
      </c>
      <c r="J253" s="25" t="s">
        <v>516</v>
      </c>
      <c r="K253" s="25" t="s">
        <v>515</v>
      </c>
      <c r="L253" s="25" t="s">
        <v>84</v>
      </c>
      <c r="M253" s="25" t="s">
        <v>79</v>
      </c>
      <c r="N253" s="9">
        <v>25</v>
      </c>
      <c r="O253" s="11">
        <v>5325</v>
      </c>
      <c r="P253" s="10">
        <f t="shared" si="17"/>
        <v>133125</v>
      </c>
      <c r="Q253" s="25" t="s">
        <v>82</v>
      </c>
      <c r="R253" s="25" t="s">
        <v>0</v>
      </c>
      <c r="S253" s="9">
        <v>1</v>
      </c>
      <c r="T253" s="9">
        <v>60</v>
      </c>
    </row>
    <row r="254" spans="1:20" ht="34.5" customHeight="1" x14ac:dyDescent="0.25">
      <c r="B254" s="13">
        <f t="shared" si="18"/>
        <v>247</v>
      </c>
      <c r="C254" s="12">
        <v>45953</v>
      </c>
      <c r="D254" s="24">
        <v>2025</v>
      </c>
      <c r="E254" s="25" t="s">
        <v>20</v>
      </c>
      <c r="F254" s="25" t="s">
        <v>518</v>
      </c>
      <c r="G254" s="25" t="s">
        <v>518</v>
      </c>
      <c r="H254" s="25" t="s">
        <v>517</v>
      </c>
      <c r="I254" s="25" t="s">
        <v>3</v>
      </c>
      <c r="J254" s="25" t="s">
        <v>516</v>
      </c>
      <c r="K254" s="25" t="s">
        <v>515</v>
      </c>
      <c r="L254" s="25" t="s">
        <v>83</v>
      </c>
      <c r="M254" s="25" t="s">
        <v>79</v>
      </c>
      <c r="N254" s="9">
        <v>1</v>
      </c>
      <c r="O254" s="11">
        <v>3579</v>
      </c>
      <c r="P254" s="10">
        <f t="shared" si="17"/>
        <v>3579</v>
      </c>
      <c r="Q254" s="25" t="s">
        <v>82</v>
      </c>
      <c r="R254" s="25" t="s">
        <v>0</v>
      </c>
      <c r="S254" s="9">
        <v>1</v>
      </c>
      <c r="T254" s="9">
        <v>60</v>
      </c>
    </row>
    <row r="255" spans="1:20" ht="34.5" customHeight="1" x14ac:dyDescent="0.25">
      <c r="B255" s="13">
        <f t="shared" si="18"/>
        <v>248</v>
      </c>
      <c r="C255" s="12">
        <v>45953</v>
      </c>
      <c r="D255" s="24">
        <v>2025</v>
      </c>
      <c r="E255" s="25" t="s">
        <v>20</v>
      </c>
      <c r="F255" s="25" t="s">
        <v>518</v>
      </c>
      <c r="G255" s="25" t="s">
        <v>518</v>
      </c>
      <c r="H255" s="25" t="s">
        <v>517</v>
      </c>
      <c r="I255" s="25" t="s">
        <v>3</v>
      </c>
      <c r="J255" s="25" t="s">
        <v>516</v>
      </c>
      <c r="K255" s="25" t="s">
        <v>515</v>
      </c>
      <c r="L255" s="25" t="s">
        <v>81</v>
      </c>
      <c r="M255" s="25" t="s">
        <v>79</v>
      </c>
      <c r="N255" s="9">
        <v>13</v>
      </c>
      <c r="O255" s="11">
        <v>1500</v>
      </c>
      <c r="P255" s="10">
        <f t="shared" si="17"/>
        <v>19500</v>
      </c>
      <c r="Q255" s="25" t="s">
        <v>80</v>
      </c>
      <c r="R255" s="25" t="s">
        <v>0</v>
      </c>
      <c r="S255" s="9">
        <v>1</v>
      </c>
      <c r="T255" s="9">
        <v>60</v>
      </c>
    </row>
    <row r="256" spans="1:20" ht="34.5" customHeight="1" x14ac:dyDescent="0.25">
      <c r="A256" s="3"/>
      <c r="B256" s="13">
        <f t="shared" si="18"/>
        <v>249</v>
      </c>
      <c r="C256" s="12">
        <v>45953</v>
      </c>
      <c r="D256" s="24">
        <v>2025</v>
      </c>
      <c r="E256" s="25" t="s">
        <v>25</v>
      </c>
      <c r="F256" s="25" t="s">
        <v>25</v>
      </c>
      <c r="G256" s="25" t="s">
        <v>509</v>
      </c>
      <c r="H256" s="25" t="s">
        <v>513</v>
      </c>
      <c r="I256" s="25" t="s">
        <v>512</v>
      </c>
      <c r="J256" s="25" t="s">
        <v>511</v>
      </c>
      <c r="K256" s="25" t="s">
        <v>510</v>
      </c>
      <c r="L256" s="25" t="s">
        <v>107</v>
      </c>
      <c r="M256" s="25" t="s">
        <v>6</v>
      </c>
      <c r="N256" s="9">
        <v>450</v>
      </c>
      <c r="O256" s="11">
        <v>62.79</v>
      </c>
      <c r="P256" s="10">
        <f t="shared" si="17"/>
        <v>28255.5</v>
      </c>
      <c r="Q256" s="25" t="s">
        <v>62</v>
      </c>
      <c r="R256" s="25" t="s">
        <v>0</v>
      </c>
      <c r="S256" s="9">
        <f>+N256/10</f>
        <v>45</v>
      </c>
      <c r="T256" s="9">
        <v>0</v>
      </c>
    </row>
    <row r="257" spans="1:20" s="26" customFormat="1" ht="51.75" x14ac:dyDescent="0.25">
      <c r="B257" s="13">
        <f t="shared" si="18"/>
        <v>250</v>
      </c>
      <c r="C257" s="12">
        <v>45953</v>
      </c>
      <c r="D257" s="24">
        <v>2025</v>
      </c>
      <c r="E257" s="25" t="s">
        <v>25</v>
      </c>
      <c r="F257" s="25" t="s">
        <v>25</v>
      </c>
      <c r="G257" s="25" t="s">
        <v>509</v>
      </c>
      <c r="H257" s="25" t="s">
        <v>508</v>
      </c>
      <c r="I257" s="25" t="s">
        <v>507</v>
      </c>
      <c r="J257" s="25" t="s">
        <v>506</v>
      </c>
      <c r="K257" s="25" t="s">
        <v>505</v>
      </c>
      <c r="L257" s="25" t="s">
        <v>469</v>
      </c>
      <c r="M257" s="25" t="s">
        <v>6</v>
      </c>
      <c r="N257" s="9">
        <v>420</v>
      </c>
      <c r="O257" s="11">
        <v>110</v>
      </c>
      <c r="P257" s="10">
        <f t="shared" si="17"/>
        <v>46200</v>
      </c>
      <c r="Q257" s="25" t="s">
        <v>237</v>
      </c>
      <c r="R257" s="28" t="s">
        <v>0</v>
      </c>
      <c r="S257" s="9">
        <f>+N257/10</f>
        <v>42</v>
      </c>
      <c r="T257" s="9">
        <v>0</v>
      </c>
    </row>
    <row r="258" spans="1:20" ht="34.5" customHeight="1" x14ac:dyDescent="0.25">
      <c r="B258" s="13">
        <f t="shared" si="18"/>
        <v>251</v>
      </c>
      <c r="C258" s="12">
        <v>45953</v>
      </c>
      <c r="D258" s="24">
        <v>2025</v>
      </c>
      <c r="E258" s="29" t="s">
        <v>20</v>
      </c>
      <c r="F258" s="25" t="s">
        <v>138</v>
      </c>
      <c r="G258" s="25" t="s">
        <v>138</v>
      </c>
      <c r="H258" s="25" t="s">
        <v>504</v>
      </c>
      <c r="I258" s="25" t="s">
        <v>3</v>
      </c>
      <c r="J258" s="25" t="s">
        <v>503</v>
      </c>
      <c r="K258" s="25" t="s">
        <v>502</v>
      </c>
      <c r="L258" s="25" t="s">
        <v>106</v>
      </c>
      <c r="M258" s="25" t="s">
        <v>57</v>
      </c>
      <c r="N258" s="9">
        <v>1</v>
      </c>
      <c r="O258" s="11">
        <v>24900</v>
      </c>
      <c r="P258" s="10">
        <f t="shared" si="17"/>
        <v>24900</v>
      </c>
      <c r="Q258" s="25" t="s">
        <v>105</v>
      </c>
      <c r="R258" s="25" t="s">
        <v>0</v>
      </c>
      <c r="S258" s="9">
        <v>1</v>
      </c>
      <c r="T258" s="9">
        <v>0</v>
      </c>
    </row>
    <row r="259" spans="1:20" ht="34.5" customHeight="1" x14ac:dyDescent="0.25">
      <c r="B259" s="13">
        <f t="shared" si="18"/>
        <v>252</v>
      </c>
      <c r="C259" s="12">
        <v>45954</v>
      </c>
      <c r="D259" s="24">
        <v>2025</v>
      </c>
      <c r="E259" s="25" t="s">
        <v>49</v>
      </c>
      <c r="F259" s="25" t="s">
        <v>501</v>
      </c>
      <c r="G259" s="25" t="s">
        <v>501</v>
      </c>
      <c r="H259" s="25" t="s">
        <v>500</v>
      </c>
      <c r="I259" s="25" t="s">
        <v>3</v>
      </c>
      <c r="J259" s="25" t="s">
        <v>499</v>
      </c>
      <c r="K259" s="25" t="s">
        <v>498</v>
      </c>
      <c r="L259" s="25" t="s">
        <v>84</v>
      </c>
      <c r="M259" s="25" t="s">
        <v>79</v>
      </c>
      <c r="N259" s="9">
        <v>25</v>
      </c>
      <c r="O259" s="11">
        <v>5325</v>
      </c>
      <c r="P259" s="10">
        <f t="shared" si="17"/>
        <v>133125</v>
      </c>
      <c r="Q259" s="25" t="s">
        <v>82</v>
      </c>
      <c r="R259" s="25" t="s">
        <v>0</v>
      </c>
      <c r="S259" s="9">
        <v>1</v>
      </c>
      <c r="T259" s="9">
        <v>60</v>
      </c>
    </row>
    <row r="260" spans="1:20" x14ac:dyDescent="0.25">
      <c r="B260" s="13">
        <f t="shared" si="18"/>
        <v>253</v>
      </c>
      <c r="C260" s="12">
        <v>45954</v>
      </c>
      <c r="D260" s="24">
        <v>2025</v>
      </c>
      <c r="E260" s="25" t="s">
        <v>49</v>
      </c>
      <c r="F260" s="25" t="s">
        <v>501</v>
      </c>
      <c r="G260" s="25" t="s">
        <v>501</v>
      </c>
      <c r="H260" s="25" t="s">
        <v>500</v>
      </c>
      <c r="I260" s="25" t="s">
        <v>3</v>
      </c>
      <c r="J260" s="25" t="s">
        <v>499</v>
      </c>
      <c r="K260" s="25" t="s">
        <v>498</v>
      </c>
      <c r="L260" s="25" t="s">
        <v>83</v>
      </c>
      <c r="M260" s="25" t="s">
        <v>79</v>
      </c>
      <c r="N260" s="9">
        <v>1</v>
      </c>
      <c r="O260" s="11">
        <v>3579</v>
      </c>
      <c r="P260" s="10">
        <f t="shared" si="17"/>
        <v>3579</v>
      </c>
      <c r="Q260" s="25" t="s">
        <v>82</v>
      </c>
      <c r="R260" s="25" t="s">
        <v>0</v>
      </c>
      <c r="S260" s="9">
        <v>1</v>
      </c>
      <c r="T260" s="9">
        <v>60</v>
      </c>
    </row>
    <row r="261" spans="1:20" x14ac:dyDescent="0.25">
      <c r="B261" s="13">
        <f t="shared" si="18"/>
        <v>254</v>
      </c>
      <c r="C261" s="12">
        <v>45954</v>
      </c>
      <c r="D261" s="24">
        <v>2025</v>
      </c>
      <c r="E261" s="25" t="s">
        <v>49</v>
      </c>
      <c r="F261" s="25" t="s">
        <v>501</v>
      </c>
      <c r="G261" s="25" t="s">
        <v>501</v>
      </c>
      <c r="H261" s="25" t="s">
        <v>500</v>
      </c>
      <c r="I261" s="25" t="s">
        <v>3</v>
      </c>
      <c r="J261" s="25" t="s">
        <v>499</v>
      </c>
      <c r="K261" s="25" t="s">
        <v>498</v>
      </c>
      <c r="L261" s="25" t="s">
        <v>81</v>
      </c>
      <c r="M261" s="25" t="s">
        <v>79</v>
      </c>
      <c r="N261" s="9">
        <v>13</v>
      </c>
      <c r="O261" s="11">
        <v>1500</v>
      </c>
      <c r="P261" s="10">
        <f t="shared" si="17"/>
        <v>19500</v>
      </c>
      <c r="Q261" s="25" t="s">
        <v>80</v>
      </c>
      <c r="R261" s="25" t="s">
        <v>0</v>
      </c>
      <c r="S261" s="9">
        <v>1</v>
      </c>
      <c r="T261" s="9">
        <v>60</v>
      </c>
    </row>
    <row r="262" spans="1:20" s="3" customFormat="1" ht="34.5" customHeight="1" x14ac:dyDescent="0.25">
      <c r="B262" s="13">
        <f t="shared" si="18"/>
        <v>255</v>
      </c>
      <c r="C262" s="12">
        <v>45957</v>
      </c>
      <c r="D262" s="24">
        <v>2025</v>
      </c>
      <c r="E262" s="25" t="s">
        <v>20</v>
      </c>
      <c r="F262" s="25" t="s">
        <v>52</v>
      </c>
      <c r="G262" s="25" t="s">
        <v>497</v>
      </c>
      <c r="H262" s="25" t="s">
        <v>496</v>
      </c>
      <c r="I262" s="25" t="s">
        <v>30</v>
      </c>
      <c r="J262" s="25" t="s">
        <v>495</v>
      </c>
      <c r="K262" s="25" t="s">
        <v>494</v>
      </c>
      <c r="L262" s="25" t="s">
        <v>261</v>
      </c>
      <c r="M262" s="25" t="s">
        <v>6</v>
      </c>
      <c r="N262" s="9">
        <v>150</v>
      </c>
      <c r="O262" s="11">
        <v>429.25</v>
      </c>
      <c r="P262" s="10">
        <f t="shared" si="17"/>
        <v>64387.5</v>
      </c>
      <c r="Q262" s="25" t="s">
        <v>223</v>
      </c>
      <c r="R262" s="25" t="s">
        <v>0</v>
      </c>
      <c r="S262" s="9">
        <f>+N262/10</f>
        <v>15</v>
      </c>
      <c r="T262" s="9">
        <v>0</v>
      </c>
    </row>
    <row r="263" spans="1:20" s="3" customFormat="1" ht="34.5" customHeight="1" x14ac:dyDescent="0.25">
      <c r="B263" s="13">
        <f t="shared" si="18"/>
        <v>256</v>
      </c>
      <c r="C263" s="12">
        <v>45957</v>
      </c>
      <c r="D263" s="24">
        <v>2025</v>
      </c>
      <c r="E263" s="25" t="s">
        <v>20</v>
      </c>
      <c r="F263" s="25" t="s">
        <v>423</v>
      </c>
      <c r="G263" s="25" t="s">
        <v>473</v>
      </c>
      <c r="H263" s="25" t="s">
        <v>472</v>
      </c>
      <c r="I263" s="25" t="s">
        <v>30</v>
      </c>
      <c r="J263" s="25" t="s">
        <v>471</v>
      </c>
      <c r="K263" s="25" t="s">
        <v>493</v>
      </c>
      <c r="L263" s="25" t="s">
        <v>261</v>
      </c>
      <c r="M263" s="25" t="s">
        <v>6</v>
      </c>
      <c r="N263" s="9">
        <v>182</v>
      </c>
      <c r="O263" s="11">
        <v>429.25</v>
      </c>
      <c r="P263" s="10">
        <f t="shared" si="17"/>
        <v>78123.5</v>
      </c>
      <c r="Q263" s="25" t="s">
        <v>223</v>
      </c>
      <c r="R263" s="25" t="s">
        <v>0</v>
      </c>
      <c r="S263" s="9">
        <f>+N263/10</f>
        <v>18.2</v>
      </c>
      <c r="T263" s="9">
        <v>0</v>
      </c>
    </row>
    <row r="264" spans="1:20" ht="34.5" customHeight="1" x14ac:dyDescent="0.25">
      <c r="A264" s="3"/>
      <c r="B264" s="13">
        <f t="shared" si="18"/>
        <v>257</v>
      </c>
      <c r="C264" s="12">
        <v>45957</v>
      </c>
      <c r="D264" s="24">
        <v>2025</v>
      </c>
      <c r="E264" s="25" t="s">
        <v>20</v>
      </c>
      <c r="F264" s="25" t="s">
        <v>42</v>
      </c>
      <c r="G264" s="25" t="s">
        <v>73</v>
      </c>
      <c r="H264" s="25" t="s">
        <v>492</v>
      </c>
      <c r="I264" s="25" t="s">
        <v>30</v>
      </c>
      <c r="J264" s="25" t="s">
        <v>491</v>
      </c>
      <c r="K264" s="25" t="s">
        <v>490</v>
      </c>
      <c r="L264" s="25" t="s">
        <v>107</v>
      </c>
      <c r="M264" s="25" t="s">
        <v>6</v>
      </c>
      <c r="N264" s="9">
        <v>144</v>
      </c>
      <c r="O264" s="11">
        <v>62.79</v>
      </c>
      <c r="P264" s="10">
        <f t="shared" ref="P264:P327" si="21">+N264*O264</f>
        <v>9041.76</v>
      </c>
      <c r="Q264" s="25" t="s">
        <v>62</v>
      </c>
      <c r="R264" s="25" t="s">
        <v>0</v>
      </c>
      <c r="S264" s="9">
        <f>+N264/10</f>
        <v>14.4</v>
      </c>
      <c r="T264" s="9">
        <v>0</v>
      </c>
    </row>
    <row r="265" spans="1:20" s="26" customFormat="1" ht="51.75" x14ac:dyDescent="0.25">
      <c r="B265" s="13">
        <f t="shared" si="18"/>
        <v>258</v>
      </c>
      <c r="C265" s="12">
        <v>45957</v>
      </c>
      <c r="D265" s="24">
        <v>2025</v>
      </c>
      <c r="E265" s="25" t="s">
        <v>20</v>
      </c>
      <c r="F265" s="25" t="s">
        <v>42</v>
      </c>
      <c r="G265" s="25" t="s">
        <v>94</v>
      </c>
      <c r="H265" s="25" t="s">
        <v>488</v>
      </c>
      <c r="I265" s="25" t="s">
        <v>30</v>
      </c>
      <c r="J265" s="25" t="s">
        <v>487</v>
      </c>
      <c r="K265" s="25" t="s">
        <v>486</v>
      </c>
      <c r="L265" s="25" t="s">
        <v>469</v>
      </c>
      <c r="M265" s="25" t="s">
        <v>6</v>
      </c>
      <c r="N265" s="9">
        <v>200</v>
      </c>
      <c r="O265" s="11">
        <v>110</v>
      </c>
      <c r="P265" s="10">
        <f t="shared" si="21"/>
        <v>22000</v>
      </c>
      <c r="Q265" s="25" t="s">
        <v>237</v>
      </c>
      <c r="R265" s="28" t="s">
        <v>0</v>
      </c>
      <c r="S265" s="9">
        <f>+N265/10</f>
        <v>20</v>
      </c>
      <c r="T265" s="9">
        <v>0</v>
      </c>
    </row>
    <row r="266" spans="1:20" s="3" customFormat="1" ht="34.5" customHeight="1" x14ac:dyDescent="0.25">
      <c r="B266" s="13">
        <f t="shared" ref="B266:B329" si="22">+B265+1</f>
        <v>259</v>
      </c>
      <c r="C266" s="12">
        <v>45957</v>
      </c>
      <c r="D266" s="24">
        <v>2025</v>
      </c>
      <c r="E266" s="25" t="s">
        <v>20</v>
      </c>
      <c r="F266" s="25" t="s">
        <v>485</v>
      </c>
      <c r="G266" s="25" t="s">
        <v>484</v>
      </c>
      <c r="H266" s="25" t="s">
        <v>483</v>
      </c>
      <c r="I266" s="25" t="s">
        <v>30</v>
      </c>
      <c r="J266" s="25" t="s">
        <v>482</v>
      </c>
      <c r="K266" s="25" t="s">
        <v>481</v>
      </c>
      <c r="L266" s="25" t="s">
        <v>261</v>
      </c>
      <c r="M266" s="25" t="s">
        <v>6</v>
      </c>
      <c r="N266" s="9">
        <v>100</v>
      </c>
      <c r="O266" s="11">
        <v>429.25</v>
      </c>
      <c r="P266" s="10">
        <f t="shared" si="21"/>
        <v>42925</v>
      </c>
      <c r="Q266" s="25" t="s">
        <v>223</v>
      </c>
      <c r="R266" s="25" t="s">
        <v>0</v>
      </c>
      <c r="S266" s="9">
        <f>+N266/10</f>
        <v>10</v>
      </c>
      <c r="T266" s="9">
        <v>0</v>
      </c>
    </row>
    <row r="267" spans="1:20" ht="34.5" customHeight="1" x14ac:dyDescent="0.25">
      <c r="B267" s="13">
        <f t="shared" si="22"/>
        <v>260</v>
      </c>
      <c r="C267" s="12">
        <v>45953</v>
      </c>
      <c r="D267" s="24">
        <v>2025</v>
      </c>
      <c r="E267" s="25" t="s">
        <v>7</v>
      </c>
      <c r="F267" s="25" t="s">
        <v>480</v>
      </c>
      <c r="G267" s="25" t="s">
        <v>479</v>
      </c>
      <c r="H267" s="25" t="s">
        <v>478</v>
      </c>
      <c r="I267" s="25" t="s">
        <v>30</v>
      </c>
      <c r="J267" s="25" t="s">
        <v>477</v>
      </c>
      <c r="K267" s="25" t="s">
        <v>173</v>
      </c>
      <c r="L267" s="25" t="s">
        <v>102</v>
      </c>
      <c r="M267" s="25" t="s">
        <v>101</v>
      </c>
      <c r="N267" s="9">
        <v>30</v>
      </c>
      <c r="O267" s="11">
        <v>1635</v>
      </c>
      <c r="P267" s="10">
        <f t="shared" si="21"/>
        <v>49050</v>
      </c>
      <c r="Q267" s="25" t="s">
        <v>100</v>
      </c>
      <c r="R267" s="25" t="s">
        <v>1</v>
      </c>
      <c r="S267" s="9">
        <f>N267</f>
        <v>30</v>
      </c>
      <c r="T267" s="9">
        <v>0</v>
      </c>
    </row>
    <row r="268" spans="1:20" s="26" customFormat="1" ht="34.5" x14ac:dyDescent="0.25">
      <c r="B268" s="13">
        <f t="shared" si="22"/>
        <v>261</v>
      </c>
      <c r="C268" s="12">
        <v>45957</v>
      </c>
      <c r="D268" s="34">
        <v>2025</v>
      </c>
      <c r="E268" s="25" t="s">
        <v>20</v>
      </c>
      <c r="F268" s="25" t="s">
        <v>476</v>
      </c>
      <c r="G268" s="25" t="s">
        <v>476</v>
      </c>
      <c r="H268" s="25" t="s">
        <v>475</v>
      </c>
      <c r="I268" s="25" t="s">
        <v>3</v>
      </c>
      <c r="J268" s="25" t="s">
        <v>474</v>
      </c>
      <c r="K268" s="25" t="s">
        <v>286</v>
      </c>
      <c r="L268" s="25" t="s">
        <v>87</v>
      </c>
      <c r="M268" s="25" t="s">
        <v>85</v>
      </c>
      <c r="N268" s="9">
        <v>80</v>
      </c>
      <c r="O268" s="11">
        <v>248</v>
      </c>
      <c r="P268" s="10">
        <f t="shared" si="21"/>
        <v>19840</v>
      </c>
      <c r="Q268" s="25" t="s">
        <v>86</v>
      </c>
      <c r="R268" s="25" t="s">
        <v>5</v>
      </c>
      <c r="S268" s="9">
        <f>N268</f>
        <v>80</v>
      </c>
      <c r="T268" s="9">
        <v>0</v>
      </c>
    </row>
    <row r="269" spans="1:20" s="3" customFormat="1" ht="51.75" x14ac:dyDescent="0.25">
      <c r="B269" s="13">
        <f t="shared" si="22"/>
        <v>262</v>
      </c>
      <c r="C269" s="12">
        <v>45957</v>
      </c>
      <c r="D269" s="24">
        <v>2025</v>
      </c>
      <c r="E269" s="25" t="s">
        <v>20</v>
      </c>
      <c r="F269" s="25" t="s">
        <v>423</v>
      </c>
      <c r="G269" s="25" t="s">
        <v>473</v>
      </c>
      <c r="H269" s="25" t="s">
        <v>472</v>
      </c>
      <c r="I269" s="25" t="s">
        <v>30</v>
      </c>
      <c r="J269" s="25" t="s">
        <v>471</v>
      </c>
      <c r="K269" s="25" t="s">
        <v>470</v>
      </c>
      <c r="L269" s="25" t="s">
        <v>469</v>
      </c>
      <c r="M269" s="25" t="s">
        <v>6</v>
      </c>
      <c r="N269" s="9">
        <v>92</v>
      </c>
      <c r="O269" s="11">
        <v>110</v>
      </c>
      <c r="P269" s="10">
        <f t="shared" si="21"/>
        <v>10120</v>
      </c>
      <c r="Q269" s="25" t="s">
        <v>237</v>
      </c>
      <c r="R269" s="28" t="s">
        <v>0</v>
      </c>
      <c r="S269" s="9">
        <f>+N269/10</f>
        <v>9.1999999999999993</v>
      </c>
      <c r="T269" s="9">
        <v>0</v>
      </c>
    </row>
    <row r="270" spans="1:20" s="27" customFormat="1" ht="51.75" x14ac:dyDescent="0.25">
      <c r="B270" s="13">
        <f t="shared" si="22"/>
        <v>263</v>
      </c>
      <c r="C270" s="12">
        <v>45957</v>
      </c>
      <c r="D270" s="24">
        <v>2025</v>
      </c>
      <c r="E270" s="29" t="s">
        <v>49</v>
      </c>
      <c r="F270" s="25" t="s">
        <v>457</v>
      </c>
      <c r="G270" s="25" t="s">
        <v>457</v>
      </c>
      <c r="H270" s="25" t="s">
        <v>456</v>
      </c>
      <c r="I270" s="25" t="s">
        <v>3</v>
      </c>
      <c r="J270" s="25" t="s">
        <v>455</v>
      </c>
      <c r="K270" s="25" t="s">
        <v>468</v>
      </c>
      <c r="L270" s="25" t="s">
        <v>227</v>
      </c>
      <c r="M270" s="25" t="s">
        <v>44</v>
      </c>
      <c r="N270" s="9">
        <v>75</v>
      </c>
      <c r="O270" s="11">
        <v>1125</v>
      </c>
      <c r="P270" s="10">
        <f t="shared" si="21"/>
        <v>84375</v>
      </c>
      <c r="Q270" s="25" t="s">
        <v>226</v>
      </c>
      <c r="R270" s="25" t="s">
        <v>0</v>
      </c>
      <c r="S270" s="9">
        <f>N270</f>
        <v>75</v>
      </c>
      <c r="T270" s="9">
        <v>0</v>
      </c>
    </row>
    <row r="271" spans="1:20" ht="34.5" customHeight="1" x14ac:dyDescent="0.25">
      <c r="A271" s="3"/>
      <c r="B271" s="13">
        <f t="shared" si="22"/>
        <v>264</v>
      </c>
      <c r="C271" s="12">
        <v>45957</v>
      </c>
      <c r="D271" s="24">
        <v>2025</v>
      </c>
      <c r="E271" s="25" t="s">
        <v>20</v>
      </c>
      <c r="F271" s="25" t="s">
        <v>74</v>
      </c>
      <c r="G271" s="25" t="s">
        <v>467</v>
      </c>
      <c r="H271" s="25" t="s">
        <v>466</v>
      </c>
      <c r="I271" s="25" t="s">
        <v>30</v>
      </c>
      <c r="J271" s="25" t="s">
        <v>465</v>
      </c>
      <c r="K271" s="25" t="s">
        <v>464</v>
      </c>
      <c r="L271" s="25" t="s">
        <v>134</v>
      </c>
      <c r="M271" s="25" t="s">
        <v>44</v>
      </c>
      <c r="N271" s="9">
        <v>61</v>
      </c>
      <c r="O271" s="11">
        <v>788.5</v>
      </c>
      <c r="P271" s="10">
        <f t="shared" si="21"/>
        <v>48098.5</v>
      </c>
      <c r="Q271" s="25" t="s">
        <v>133</v>
      </c>
      <c r="R271" s="25" t="s">
        <v>0</v>
      </c>
      <c r="S271" s="9">
        <f>N271*5</f>
        <v>305</v>
      </c>
      <c r="T271" s="9">
        <v>0</v>
      </c>
    </row>
    <row r="272" spans="1:20" ht="34.5" customHeight="1" x14ac:dyDescent="0.25">
      <c r="A272" s="3"/>
      <c r="B272" s="13">
        <f t="shared" si="22"/>
        <v>265</v>
      </c>
      <c r="C272" s="12">
        <v>45957</v>
      </c>
      <c r="D272" s="24">
        <v>2025</v>
      </c>
      <c r="E272" s="25" t="s">
        <v>20</v>
      </c>
      <c r="F272" s="25" t="s">
        <v>74</v>
      </c>
      <c r="G272" s="25" t="s">
        <v>463</v>
      </c>
      <c r="H272" s="25" t="s">
        <v>462</v>
      </c>
      <c r="I272" s="25" t="s">
        <v>30</v>
      </c>
      <c r="J272" s="25" t="s">
        <v>461</v>
      </c>
      <c r="K272" s="25" t="s">
        <v>460</v>
      </c>
      <c r="L272" s="25" t="s">
        <v>134</v>
      </c>
      <c r="M272" s="25" t="s">
        <v>44</v>
      </c>
      <c r="N272" s="9">
        <v>41</v>
      </c>
      <c r="O272" s="11">
        <v>788.5</v>
      </c>
      <c r="P272" s="10">
        <f t="shared" si="21"/>
        <v>32328.5</v>
      </c>
      <c r="Q272" s="25" t="s">
        <v>133</v>
      </c>
      <c r="R272" s="25" t="s">
        <v>0</v>
      </c>
      <c r="S272" s="9">
        <f>N272*5</f>
        <v>205</v>
      </c>
      <c r="T272" s="9">
        <v>0</v>
      </c>
    </row>
    <row r="273" spans="1:20" ht="34.5" customHeight="1" x14ac:dyDescent="0.25">
      <c r="B273" s="13">
        <f t="shared" si="22"/>
        <v>266</v>
      </c>
      <c r="C273" s="12">
        <v>45957</v>
      </c>
      <c r="D273" s="24">
        <v>2025</v>
      </c>
      <c r="E273" s="25" t="s">
        <v>49</v>
      </c>
      <c r="F273" s="25" t="s">
        <v>457</v>
      </c>
      <c r="G273" s="25" t="s">
        <v>457</v>
      </c>
      <c r="H273" s="25" t="s">
        <v>456</v>
      </c>
      <c r="I273" s="25" t="s">
        <v>3</v>
      </c>
      <c r="J273" s="25" t="s">
        <v>455</v>
      </c>
      <c r="K273" s="25" t="s">
        <v>258</v>
      </c>
      <c r="L273" s="25" t="s">
        <v>102</v>
      </c>
      <c r="M273" s="25" t="s">
        <v>101</v>
      </c>
      <c r="N273" s="9">
        <v>76</v>
      </c>
      <c r="O273" s="11">
        <v>1635</v>
      </c>
      <c r="P273" s="10">
        <f t="shared" si="21"/>
        <v>124260</v>
      </c>
      <c r="Q273" s="25" t="s">
        <v>100</v>
      </c>
      <c r="R273" s="25" t="s">
        <v>1</v>
      </c>
      <c r="S273" s="9">
        <f t="shared" ref="S273:S278" si="23">N273</f>
        <v>76</v>
      </c>
      <c r="T273" s="9">
        <v>0</v>
      </c>
    </row>
    <row r="274" spans="1:20" ht="34.5" customHeight="1" x14ac:dyDescent="0.25">
      <c r="B274" s="13">
        <f t="shared" si="22"/>
        <v>267</v>
      </c>
      <c r="C274" s="12">
        <v>45957</v>
      </c>
      <c r="D274" s="24">
        <v>2025</v>
      </c>
      <c r="E274" s="25" t="s">
        <v>20</v>
      </c>
      <c r="F274" s="25" t="s">
        <v>138</v>
      </c>
      <c r="G274" s="25" t="s">
        <v>454</v>
      </c>
      <c r="H274" s="25" t="s">
        <v>453</v>
      </c>
      <c r="I274" s="25" t="s">
        <v>30</v>
      </c>
      <c r="J274" s="25" t="s">
        <v>452</v>
      </c>
      <c r="K274" s="25" t="s">
        <v>172</v>
      </c>
      <c r="L274" s="25" t="s">
        <v>102</v>
      </c>
      <c r="M274" s="25" t="s">
        <v>101</v>
      </c>
      <c r="N274" s="9">
        <v>50</v>
      </c>
      <c r="O274" s="11">
        <v>1635</v>
      </c>
      <c r="P274" s="10">
        <f t="shared" si="21"/>
        <v>81750</v>
      </c>
      <c r="Q274" s="25" t="s">
        <v>100</v>
      </c>
      <c r="R274" s="25" t="s">
        <v>1</v>
      </c>
      <c r="S274" s="9">
        <f t="shared" si="23"/>
        <v>50</v>
      </c>
      <c r="T274" s="9">
        <v>0</v>
      </c>
    </row>
    <row r="275" spans="1:20" ht="34.5" customHeight="1" x14ac:dyDescent="0.25">
      <c r="B275" s="13">
        <f t="shared" si="22"/>
        <v>268</v>
      </c>
      <c r="C275" s="12">
        <v>45957</v>
      </c>
      <c r="D275" s="24">
        <v>2025</v>
      </c>
      <c r="E275" s="25" t="s">
        <v>20</v>
      </c>
      <c r="F275" s="25" t="s">
        <v>75</v>
      </c>
      <c r="G275" s="25" t="s">
        <v>451</v>
      </c>
      <c r="H275" s="25" t="s">
        <v>450</v>
      </c>
      <c r="I275" s="25" t="s">
        <v>30</v>
      </c>
      <c r="J275" s="25" t="s">
        <v>449</v>
      </c>
      <c r="K275" s="25" t="s">
        <v>171</v>
      </c>
      <c r="L275" s="25" t="s">
        <v>102</v>
      </c>
      <c r="M275" s="25" t="s">
        <v>101</v>
      </c>
      <c r="N275" s="9">
        <v>50</v>
      </c>
      <c r="O275" s="11">
        <v>1635</v>
      </c>
      <c r="P275" s="10">
        <f t="shared" si="21"/>
        <v>81750</v>
      </c>
      <c r="Q275" s="25" t="s">
        <v>100</v>
      </c>
      <c r="R275" s="25" t="s">
        <v>1</v>
      </c>
      <c r="S275" s="9">
        <f t="shared" si="23"/>
        <v>50</v>
      </c>
      <c r="T275" s="9">
        <v>0</v>
      </c>
    </row>
    <row r="276" spans="1:20" s="26" customFormat="1" ht="34.5" x14ac:dyDescent="0.25">
      <c r="B276" s="13">
        <f t="shared" si="22"/>
        <v>269</v>
      </c>
      <c r="C276" s="12">
        <v>45958</v>
      </c>
      <c r="D276" s="34">
        <v>2025</v>
      </c>
      <c r="E276" s="25" t="s">
        <v>20</v>
      </c>
      <c r="F276" s="25" t="s">
        <v>442</v>
      </c>
      <c r="G276" s="25" t="s">
        <v>448</v>
      </c>
      <c r="H276" s="25" t="s">
        <v>447</v>
      </c>
      <c r="I276" s="25" t="s">
        <v>439</v>
      </c>
      <c r="J276" s="25" t="s">
        <v>446</v>
      </c>
      <c r="K276" s="25" t="s">
        <v>285</v>
      </c>
      <c r="L276" s="25" t="s">
        <v>87</v>
      </c>
      <c r="M276" s="25" t="s">
        <v>85</v>
      </c>
      <c r="N276" s="9">
        <v>40</v>
      </c>
      <c r="O276" s="11">
        <v>248</v>
      </c>
      <c r="P276" s="10">
        <f t="shared" si="21"/>
        <v>9920</v>
      </c>
      <c r="Q276" s="25" t="s">
        <v>86</v>
      </c>
      <c r="R276" s="25" t="s">
        <v>5</v>
      </c>
      <c r="S276" s="9">
        <f t="shared" si="23"/>
        <v>40</v>
      </c>
      <c r="T276" s="9">
        <v>0</v>
      </c>
    </row>
    <row r="277" spans="1:20" ht="34.5" customHeight="1" x14ac:dyDescent="0.25">
      <c r="B277" s="13">
        <f t="shared" si="22"/>
        <v>270</v>
      </c>
      <c r="C277" s="12">
        <v>45957</v>
      </c>
      <c r="D277" s="24">
        <v>2025</v>
      </c>
      <c r="E277" s="25" t="s">
        <v>20</v>
      </c>
      <c r="F277" s="25" t="s">
        <v>442</v>
      </c>
      <c r="G277" s="25" t="s">
        <v>445</v>
      </c>
      <c r="H277" s="25" t="s">
        <v>444</v>
      </c>
      <c r="I277" s="25" t="s">
        <v>30</v>
      </c>
      <c r="J277" s="25" t="s">
        <v>443</v>
      </c>
      <c r="K277" s="25" t="s">
        <v>170</v>
      </c>
      <c r="L277" s="25" t="s">
        <v>102</v>
      </c>
      <c r="M277" s="25" t="s">
        <v>101</v>
      </c>
      <c r="N277" s="9">
        <v>50</v>
      </c>
      <c r="O277" s="11">
        <v>1635</v>
      </c>
      <c r="P277" s="10">
        <f t="shared" si="21"/>
        <v>81750</v>
      </c>
      <c r="Q277" s="25" t="s">
        <v>100</v>
      </c>
      <c r="R277" s="25" t="s">
        <v>1</v>
      </c>
      <c r="S277" s="9">
        <f t="shared" si="23"/>
        <v>50</v>
      </c>
      <c r="T277" s="9">
        <v>0</v>
      </c>
    </row>
    <row r="278" spans="1:20" s="3" customFormat="1" ht="34.5" customHeight="1" x14ac:dyDescent="0.25">
      <c r="B278" s="13">
        <f t="shared" si="22"/>
        <v>271</v>
      </c>
      <c r="C278" s="12">
        <v>45958</v>
      </c>
      <c r="D278" s="34">
        <v>2025</v>
      </c>
      <c r="E278" s="25" t="s">
        <v>20</v>
      </c>
      <c r="F278" s="25" t="s">
        <v>442</v>
      </c>
      <c r="G278" s="25" t="s">
        <v>441</v>
      </c>
      <c r="H278" s="25" t="s">
        <v>440</v>
      </c>
      <c r="I278" s="25" t="s">
        <v>439</v>
      </c>
      <c r="J278" s="25" t="s">
        <v>438</v>
      </c>
      <c r="K278" s="25" t="s">
        <v>282</v>
      </c>
      <c r="L278" s="25" t="s">
        <v>87</v>
      </c>
      <c r="M278" s="25" t="s">
        <v>85</v>
      </c>
      <c r="N278" s="9">
        <v>43</v>
      </c>
      <c r="O278" s="11">
        <v>248</v>
      </c>
      <c r="P278" s="10">
        <f t="shared" si="21"/>
        <v>10664</v>
      </c>
      <c r="Q278" s="25" t="s">
        <v>86</v>
      </c>
      <c r="R278" s="25" t="s">
        <v>5</v>
      </c>
      <c r="S278" s="9">
        <f t="shared" si="23"/>
        <v>43</v>
      </c>
      <c r="T278" s="9">
        <v>0</v>
      </c>
    </row>
    <row r="279" spans="1:20" s="3" customFormat="1" ht="34.5" customHeight="1" x14ac:dyDescent="0.25">
      <c r="B279" s="13">
        <f t="shared" si="22"/>
        <v>272</v>
      </c>
      <c r="C279" s="12">
        <v>45958</v>
      </c>
      <c r="D279" s="34">
        <v>2025</v>
      </c>
      <c r="E279" s="25" t="s">
        <v>9</v>
      </c>
      <c r="F279" s="25" t="s">
        <v>9</v>
      </c>
      <c r="G279" s="25" t="s">
        <v>9</v>
      </c>
      <c r="H279" s="25" t="s">
        <v>284</v>
      </c>
      <c r="I279" s="25" t="s">
        <v>3</v>
      </c>
      <c r="J279" s="25" t="s">
        <v>283</v>
      </c>
      <c r="K279" s="25" t="s">
        <v>281</v>
      </c>
      <c r="L279" s="25" t="s">
        <v>132</v>
      </c>
      <c r="M279" s="25" t="s">
        <v>104</v>
      </c>
      <c r="N279" s="9">
        <v>150</v>
      </c>
      <c r="O279" s="11">
        <v>210</v>
      </c>
      <c r="P279" s="10">
        <f t="shared" si="21"/>
        <v>31500</v>
      </c>
      <c r="Q279" s="25" t="s">
        <v>125</v>
      </c>
      <c r="R279" s="25" t="s">
        <v>5</v>
      </c>
      <c r="S279" s="9">
        <f>+N279*8</f>
        <v>1200</v>
      </c>
      <c r="T279" s="9">
        <v>0</v>
      </c>
    </row>
    <row r="280" spans="1:20" ht="34.5" customHeight="1" x14ac:dyDescent="0.25">
      <c r="A280" s="27"/>
      <c r="B280" s="13">
        <f t="shared" si="22"/>
        <v>273</v>
      </c>
      <c r="C280" s="12">
        <v>45960</v>
      </c>
      <c r="D280" s="34">
        <v>2025</v>
      </c>
      <c r="E280" s="25" t="s">
        <v>4</v>
      </c>
      <c r="F280" s="25" t="s">
        <v>185</v>
      </c>
      <c r="G280" s="25" t="s">
        <v>185</v>
      </c>
      <c r="H280" s="25" t="s">
        <v>299</v>
      </c>
      <c r="I280" s="25" t="s">
        <v>3</v>
      </c>
      <c r="J280" s="25" t="s">
        <v>298</v>
      </c>
      <c r="K280" s="25" t="s">
        <v>276</v>
      </c>
      <c r="L280" s="25" t="s">
        <v>311</v>
      </c>
      <c r="M280" s="25" t="s">
        <v>131</v>
      </c>
      <c r="N280" s="9">
        <v>1000</v>
      </c>
      <c r="O280" s="11">
        <v>176.7</v>
      </c>
      <c r="P280" s="10">
        <f t="shared" si="21"/>
        <v>176700</v>
      </c>
      <c r="Q280" s="25" t="s">
        <v>310</v>
      </c>
      <c r="R280" s="25" t="s">
        <v>5</v>
      </c>
      <c r="S280" s="9">
        <f>N280</f>
        <v>1000</v>
      </c>
      <c r="T280" s="9">
        <v>0</v>
      </c>
    </row>
    <row r="281" spans="1:20" ht="34.5" customHeight="1" x14ac:dyDescent="0.25">
      <c r="A281" s="27"/>
      <c r="B281" s="13">
        <f t="shared" si="22"/>
        <v>274</v>
      </c>
      <c r="C281" s="12">
        <v>45960</v>
      </c>
      <c r="D281" s="34">
        <v>2025</v>
      </c>
      <c r="E281" s="25" t="s">
        <v>49</v>
      </c>
      <c r="F281" s="25" t="s">
        <v>89</v>
      </c>
      <c r="G281" s="25" t="s">
        <v>437</v>
      </c>
      <c r="H281" s="25" t="s">
        <v>436</v>
      </c>
      <c r="I281" s="25" t="s">
        <v>30</v>
      </c>
      <c r="J281" s="25" t="s">
        <v>435</v>
      </c>
      <c r="K281" s="25" t="s">
        <v>275</v>
      </c>
      <c r="L281" s="25" t="s">
        <v>311</v>
      </c>
      <c r="M281" s="25" t="s">
        <v>131</v>
      </c>
      <c r="N281" s="9">
        <v>35</v>
      </c>
      <c r="O281" s="11">
        <v>176.7</v>
      </c>
      <c r="P281" s="10">
        <f t="shared" si="21"/>
        <v>6184.5</v>
      </c>
      <c r="Q281" s="25" t="s">
        <v>310</v>
      </c>
      <c r="R281" s="25" t="s">
        <v>5</v>
      </c>
      <c r="S281" s="9">
        <f>N281</f>
        <v>35</v>
      </c>
      <c r="T281" s="9">
        <v>0</v>
      </c>
    </row>
    <row r="282" spans="1:20" ht="34.5" customHeight="1" x14ac:dyDescent="0.25">
      <c r="A282" s="27"/>
      <c r="B282" s="13">
        <f t="shared" si="22"/>
        <v>275</v>
      </c>
      <c r="C282" s="12">
        <v>45960</v>
      </c>
      <c r="D282" s="34">
        <v>2025</v>
      </c>
      <c r="E282" s="25" t="s">
        <v>49</v>
      </c>
      <c r="F282" s="25" t="s">
        <v>434</v>
      </c>
      <c r="G282" s="25" t="s">
        <v>433</v>
      </c>
      <c r="H282" s="25" t="s">
        <v>432</v>
      </c>
      <c r="I282" s="25" t="s">
        <v>30</v>
      </c>
      <c r="J282" s="25" t="s">
        <v>431</v>
      </c>
      <c r="K282" s="25" t="s">
        <v>274</v>
      </c>
      <c r="L282" s="25" t="s">
        <v>311</v>
      </c>
      <c r="M282" s="25" t="s">
        <v>131</v>
      </c>
      <c r="N282" s="9">
        <v>31</v>
      </c>
      <c r="O282" s="11">
        <v>176.7</v>
      </c>
      <c r="P282" s="10">
        <f t="shared" si="21"/>
        <v>5477.7</v>
      </c>
      <c r="Q282" s="25" t="s">
        <v>310</v>
      </c>
      <c r="R282" s="25" t="s">
        <v>5</v>
      </c>
      <c r="S282" s="9">
        <f>N282</f>
        <v>31</v>
      </c>
      <c r="T282" s="9">
        <v>0</v>
      </c>
    </row>
    <row r="283" spans="1:20" s="3" customFormat="1" ht="34.5" customHeight="1" x14ac:dyDescent="0.25">
      <c r="B283" s="13">
        <f t="shared" si="22"/>
        <v>276</v>
      </c>
      <c r="C283" s="12">
        <v>45960</v>
      </c>
      <c r="D283" s="34">
        <v>2025</v>
      </c>
      <c r="E283" s="25" t="s">
        <v>49</v>
      </c>
      <c r="F283" s="25" t="s">
        <v>434</v>
      </c>
      <c r="G283" s="25" t="s">
        <v>433</v>
      </c>
      <c r="H283" s="25" t="s">
        <v>432</v>
      </c>
      <c r="I283" s="25" t="s">
        <v>30</v>
      </c>
      <c r="J283" s="25" t="s">
        <v>431</v>
      </c>
      <c r="K283" s="25" t="s">
        <v>274</v>
      </c>
      <c r="L283" s="25" t="s">
        <v>87</v>
      </c>
      <c r="M283" s="25" t="s">
        <v>85</v>
      </c>
      <c r="N283" s="9">
        <v>19</v>
      </c>
      <c r="O283" s="11">
        <v>248</v>
      </c>
      <c r="P283" s="10">
        <f t="shared" si="21"/>
        <v>4712</v>
      </c>
      <c r="Q283" s="25" t="s">
        <v>86</v>
      </c>
      <c r="R283" s="25" t="s">
        <v>5</v>
      </c>
      <c r="S283" s="9">
        <f>N283</f>
        <v>19</v>
      </c>
      <c r="T283" s="9">
        <v>0</v>
      </c>
    </row>
    <row r="284" spans="1:20" ht="34.5" customHeight="1" x14ac:dyDescent="0.25">
      <c r="B284" s="13">
        <f t="shared" si="22"/>
        <v>277</v>
      </c>
      <c r="C284" s="12">
        <v>45958</v>
      </c>
      <c r="D284" s="24">
        <v>2025</v>
      </c>
      <c r="E284" s="29" t="s">
        <v>20</v>
      </c>
      <c r="F284" s="25" t="s">
        <v>137</v>
      </c>
      <c r="G284" s="25" t="s">
        <v>137</v>
      </c>
      <c r="H284" s="25" t="s">
        <v>430</v>
      </c>
      <c r="I284" s="25" t="s">
        <v>3</v>
      </c>
      <c r="J284" s="25" t="s">
        <v>429</v>
      </c>
      <c r="K284" s="25" t="s">
        <v>428</v>
      </c>
      <c r="L284" s="25" t="s">
        <v>106</v>
      </c>
      <c r="M284" s="25" t="s">
        <v>57</v>
      </c>
      <c r="N284" s="9">
        <v>1</v>
      </c>
      <c r="O284" s="11">
        <v>24900</v>
      </c>
      <c r="P284" s="10">
        <f t="shared" si="21"/>
        <v>24900</v>
      </c>
      <c r="Q284" s="25" t="s">
        <v>105</v>
      </c>
      <c r="R284" s="25" t="s">
        <v>0</v>
      </c>
      <c r="S284" s="9">
        <v>1</v>
      </c>
      <c r="T284" s="9">
        <v>0</v>
      </c>
    </row>
    <row r="285" spans="1:20" s="36" customFormat="1" ht="34.5" customHeight="1" x14ac:dyDescent="0.25">
      <c r="B285" s="13">
        <f t="shared" si="22"/>
        <v>278</v>
      </c>
      <c r="C285" s="12">
        <v>45958</v>
      </c>
      <c r="D285" s="24">
        <v>2025</v>
      </c>
      <c r="E285" s="25" t="s">
        <v>4</v>
      </c>
      <c r="F285" s="25" t="s">
        <v>51</v>
      </c>
      <c r="G285" s="25" t="s">
        <v>51</v>
      </c>
      <c r="H285" s="25" t="s">
        <v>141</v>
      </c>
      <c r="I285" s="25" t="s">
        <v>3</v>
      </c>
      <c r="J285" s="25" t="s">
        <v>140</v>
      </c>
      <c r="K285" s="25" t="s">
        <v>427</v>
      </c>
      <c r="L285" s="25" t="s">
        <v>190</v>
      </c>
      <c r="M285" s="25" t="s">
        <v>280</v>
      </c>
      <c r="N285" s="9">
        <v>50</v>
      </c>
      <c r="O285" s="11">
        <v>715.6</v>
      </c>
      <c r="P285" s="10">
        <f t="shared" si="21"/>
        <v>35780</v>
      </c>
      <c r="Q285" s="25" t="s">
        <v>279</v>
      </c>
      <c r="R285" s="25" t="s">
        <v>0</v>
      </c>
      <c r="S285" s="9">
        <f>+N285</f>
        <v>50</v>
      </c>
      <c r="T285" s="9">
        <v>0</v>
      </c>
    </row>
    <row r="286" spans="1:20" s="36" customFormat="1" ht="34.5" customHeight="1" x14ac:dyDescent="0.25">
      <c r="B286" s="13">
        <f t="shared" si="22"/>
        <v>279</v>
      </c>
      <c r="C286" s="12">
        <v>45958</v>
      </c>
      <c r="D286" s="24">
        <v>2025</v>
      </c>
      <c r="E286" s="25" t="s">
        <v>4</v>
      </c>
      <c r="F286" s="25" t="s">
        <v>111</v>
      </c>
      <c r="G286" s="25" t="s">
        <v>111</v>
      </c>
      <c r="H286" s="25" t="s">
        <v>225</v>
      </c>
      <c r="I286" s="25" t="s">
        <v>3</v>
      </c>
      <c r="J286" s="25" t="s">
        <v>197</v>
      </c>
      <c r="K286" s="25" t="s">
        <v>425</v>
      </c>
      <c r="L286" s="25" t="s">
        <v>190</v>
      </c>
      <c r="M286" s="25" t="s">
        <v>280</v>
      </c>
      <c r="N286" s="9">
        <v>20</v>
      </c>
      <c r="O286" s="11">
        <v>715.6</v>
      </c>
      <c r="P286" s="10">
        <f t="shared" si="21"/>
        <v>14312</v>
      </c>
      <c r="Q286" s="25" t="s">
        <v>279</v>
      </c>
      <c r="R286" s="25" t="s">
        <v>0</v>
      </c>
      <c r="S286" s="9">
        <f>+N286</f>
        <v>20</v>
      </c>
      <c r="T286" s="9">
        <v>0</v>
      </c>
    </row>
    <row r="287" spans="1:20" s="27" customFormat="1" ht="34.5" customHeight="1" x14ac:dyDescent="0.25">
      <c r="B287" s="13">
        <f t="shared" si="22"/>
        <v>280</v>
      </c>
      <c r="C287" s="12">
        <v>45958</v>
      </c>
      <c r="D287" s="24">
        <v>2025</v>
      </c>
      <c r="E287" s="25" t="s">
        <v>4</v>
      </c>
      <c r="F287" s="25" t="s">
        <v>51</v>
      </c>
      <c r="G287" s="25" t="s">
        <v>51</v>
      </c>
      <c r="H287" s="25" t="s">
        <v>141</v>
      </c>
      <c r="I287" s="25" t="s">
        <v>3</v>
      </c>
      <c r="J287" s="25" t="s">
        <v>140</v>
      </c>
      <c r="K287" s="25" t="s">
        <v>424</v>
      </c>
      <c r="L287" s="25" t="s">
        <v>151</v>
      </c>
      <c r="M287" s="25" t="s">
        <v>150</v>
      </c>
      <c r="N287" s="9">
        <v>1000</v>
      </c>
      <c r="O287" s="11">
        <v>282</v>
      </c>
      <c r="P287" s="10">
        <f t="shared" si="21"/>
        <v>282000</v>
      </c>
      <c r="Q287" s="25" t="s">
        <v>149</v>
      </c>
      <c r="R287" s="25" t="s">
        <v>0</v>
      </c>
      <c r="S287" s="9">
        <f t="shared" ref="S287:S293" si="24">N287</f>
        <v>1000</v>
      </c>
      <c r="T287" s="9">
        <v>0</v>
      </c>
    </row>
    <row r="288" spans="1:20" ht="34.5" customHeight="1" x14ac:dyDescent="0.25">
      <c r="B288" s="13">
        <f t="shared" si="22"/>
        <v>281</v>
      </c>
      <c r="C288" s="12">
        <v>45958</v>
      </c>
      <c r="D288" s="24">
        <v>2025</v>
      </c>
      <c r="E288" s="25" t="s">
        <v>20</v>
      </c>
      <c r="F288" s="25" t="s">
        <v>423</v>
      </c>
      <c r="G288" s="25" t="s">
        <v>423</v>
      </c>
      <c r="H288" s="25" t="s">
        <v>422</v>
      </c>
      <c r="I288" s="25" t="s">
        <v>3</v>
      </c>
      <c r="J288" s="25" t="s">
        <v>421</v>
      </c>
      <c r="K288" s="25" t="s">
        <v>420</v>
      </c>
      <c r="L288" s="25" t="s">
        <v>215</v>
      </c>
      <c r="M288" s="25" t="s">
        <v>214</v>
      </c>
      <c r="N288" s="9">
        <v>4</v>
      </c>
      <c r="O288" s="11">
        <v>16250</v>
      </c>
      <c r="P288" s="10">
        <f t="shared" si="21"/>
        <v>65000</v>
      </c>
      <c r="Q288" s="25" t="s">
        <v>213</v>
      </c>
      <c r="R288" s="25" t="s">
        <v>0</v>
      </c>
      <c r="S288" s="9">
        <f t="shared" si="24"/>
        <v>4</v>
      </c>
      <c r="T288" s="9">
        <v>50</v>
      </c>
    </row>
    <row r="289" spans="2:20" s="27" customFormat="1" ht="34.5" customHeight="1" x14ac:dyDescent="0.25">
      <c r="B289" s="13">
        <f t="shared" si="22"/>
        <v>282</v>
      </c>
      <c r="C289" s="12">
        <v>45958</v>
      </c>
      <c r="D289" s="24">
        <v>2025</v>
      </c>
      <c r="E289" s="25" t="s">
        <v>20</v>
      </c>
      <c r="F289" s="25" t="s">
        <v>42</v>
      </c>
      <c r="G289" s="25" t="s">
        <v>42</v>
      </c>
      <c r="H289" s="25" t="s">
        <v>419</v>
      </c>
      <c r="I289" s="25" t="s">
        <v>3</v>
      </c>
      <c r="J289" s="25" t="s">
        <v>418</v>
      </c>
      <c r="K289" s="25" t="s">
        <v>417</v>
      </c>
      <c r="L289" s="25" t="s">
        <v>130</v>
      </c>
      <c r="M289" s="25" t="s">
        <v>85</v>
      </c>
      <c r="N289" s="9">
        <v>75</v>
      </c>
      <c r="O289" s="11">
        <v>111.36</v>
      </c>
      <c r="P289" s="10">
        <f t="shared" si="21"/>
        <v>8352</v>
      </c>
      <c r="Q289" s="25" t="s">
        <v>126</v>
      </c>
      <c r="R289" s="25" t="s">
        <v>0</v>
      </c>
      <c r="S289" s="9">
        <f t="shared" si="24"/>
        <v>75</v>
      </c>
      <c r="T289" s="9">
        <v>0</v>
      </c>
    </row>
    <row r="290" spans="2:20" ht="34.5" x14ac:dyDescent="0.25">
      <c r="B290" s="13">
        <f t="shared" si="22"/>
        <v>283</v>
      </c>
      <c r="C290" s="12">
        <v>45958</v>
      </c>
      <c r="D290" s="24">
        <v>2025</v>
      </c>
      <c r="E290" s="25" t="s">
        <v>20</v>
      </c>
      <c r="F290" s="25" t="s">
        <v>42</v>
      </c>
      <c r="G290" s="25" t="s">
        <v>42</v>
      </c>
      <c r="H290" s="25" t="s">
        <v>419</v>
      </c>
      <c r="I290" s="25" t="s">
        <v>3</v>
      </c>
      <c r="J290" s="25" t="s">
        <v>418</v>
      </c>
      <c r="K290" s="25" t="s">
        <v>417</v>
      </c>
      <c r="L290" s="25" t="s">
        <v>127</v>
      </c>
      <c r="M290" s="25" t="s">
        <v>85</v>
      </c>
      <c r="N290" s="9">
        <v>22</v>
      </c>
      <c r="O290" s="11">
        <v>95.7</v>
      </c>
      <c r="P290" s="10">
        <f t="shared" si="21"/>
        <v>2105.4</v>
      </c>
      <c r="Q290" s="25" t="s">
        <v>126</v>
      </c>
      <c r="R290" s="25" t="s">
        <v>0</v>
      </c>
      <c r="S290" s="9">
        <f t="shared" si="24"/>
        <v>22</v>
      </c>
      <c r="T290" s="9">
        <v>0</v>
      </c>
    </row>
    <row r="291" spans="2:20" ht="34.5" x14ac:dyDescent="0.25">
      <c r="B291" s="13">
        <f t="shared" si="22"/>
        <v>284</v>
      </c>
      <c r="C291" s="12">
        <v>45958</v>
      </c>
      <c r="D291" s="24">
        <v>2025</v>
      </c>
      <c r="E291" s="25" t="s">
        <v>20</v>
      </c>
      <c r="F291" s="25" t="s">
        <v>42</v>
      </c>
      <c r="G291" s="25" t="s">
        <v>42</v>
      </c>
      <c r="H291" s="25" t="s">
        <v>419</v>
      </c>
      <c r="I291" s="25" t="s">
        <v>3</v>
      </c>
      <c r="J291" s="25" t="s">
        <v>418</v>
      </c>
      <c r="K291" s="25" t="s">
        <v>417</v>
      </c>
      <c r="L291" s="25" t="s">
        <v>129</v>
      </c>
      <c r="M291" s="25" t="s">
        <v>85</v>
      </c>
      <c r="N291" s="9">
        <v>75</v>
      </c>
      <c r="O291" s="11">
        <v>41.03</v>
      </c>
      <c r="P291" s="10">
        <f t="shared" si="21"/>
        <v>3077.25</v>
      </c>
      <c r="Q291" s="25" t="s">
        <v>126</v>
      </c>
      <c r="R291" s="25" t="s">
        <v>0</v>
      </c>
      <c r="S291" s="9">
        <f t="shared" si="24"/>
        <v>75</v>
      </c>
      <c r="T291" s="9">
        <v>0</v>
      </c>
    </row>
    <row r="292" spans="2:20" ht="34.5" x14ac:dyDescent="0.25">
      <c r="B292" s="13">
        <f t="shared" si="22"/>
        <v>285</v>
      </c>
      <c r="C292" s="12">
        <v>45958</v>
      </c>
      <c r="D292" s="24">
        <v>2025</v>
      </c>
      <c r="E292" s="25" t="s">
        <v>20</v>
      </c>
      <c r="F292" s="25" t="s">
        <v>42</v>
      </c>
      <c r="G292" s="25" t="s">
        <v>42</v>
      </c>
      <c r="H292" s="25" t="s">
        <v>419</v>
      </c>
      <c r="I292" s="25" t="s">
        <v>3</v>
      </c>
      <c r="J292" s="25" t="s">
        <v>418</v>
      </c>
      <c r="K292" s="25" t="s">
        <v>417</v>
      </c>
      <c r="L292" s="25" t="s">
        <v>128</v>
      </c>
      <c r="M292" s="25" t="s">
        <v>85</v>
      </c>
      <c r="N292" s="9">
        <v>75</v>
      </c>
      <c r="O292" s="11">
        <v>64.72</v>
      </c>
      <c r="P292" s="10">
        <f t="shared" si="21"/>
        <v>4854</v>
      </c>
      <c r="Q292" s="25" t="s">
        <v>126</v>
      </c>
      <c r="R292" s="25" t="s">
        <v>0</v>
      </c>
      <c r="S292" s="9">
        <f t="shared" si="24"/>
        <v>75</v>
      </c>
      <c r="T292" s="9">
        <v>0</v>
      </c>
    </row>
    <row r="293" spans="2:20" ht="34.5" x14ac:dyDescent="0.25">
      <c r="B293" s="13">
        <f t="shared" si="22"/>
        <v>286</v>
      </c>
      <c r="C293" s="12">
        <v>45958</v>
      </c>
      <c r="D293" s="24">
        <v>2025</v>
      </c>
      <c r="E293" s="25" t="s">
        <v>20</v>
      </c>
      <c r="F293" s="25" t="s">
        <v>42</v>
      </c>
      <c r="G293" s="25" t="s">
        <v>42</v>
      </c>
      <c r="H293" s="25" t="s">
        <v>419</v>
      </c>
      <c r="I293" s="25" t="s">
        <v>3</v>
      </c>
      <c r="J293" s="25" t="s">
        <v>418</v>
      </c>
      <c r="K293" s="25" t="s">
        <v>417</v>
      </c>
      <c r="L293" s="25" t="s">
        <v>153</v>
      </c>
      <c r="M293" s="25" t="s">
        <v>85</v>
      </c>
      <c r="N293" s="9">
        <v>75</v>
      </c>
      <c r="O293" s="11">
        <v>67.540000000000006</v>
      </c>
      <c r="P293" s="10">
        <f t="shared" si="21"/>
        <v>5065.5000000000009</v>
      </c>
      <c r="Q293" s="25" t="s">
        <v>126</v>
      </c>
      <c r="R293" s="25" t="s">
        <v>0</v>
      </c>
      <c r="S293" s="9">
        <f t="shared" si="24"/>
        <v>75</v>
      </c>
      <c r="T293" s="9">
        <v>0</v>
      </c>
    </row>
    <row r="294" spans="2:20" ht="34.5" customHeight="1" x14ac:dyDescent="0.25">
      <c r="B294" s="13">
        <f t="shared" si="22"/>
        <v>287</v>
      </c>
      <c r="C294" s="12">
        <v>45959</v>
      </c>
      <c r="D294" s="24">
        <v>2025</v>
      </c>
      <c r="E294" s="29" t="s">
        <v>8</v>
      </c>
      <c r="F294" s="25" t="s">
        <v>186</v>
      </c>
      <c r="G294" s="25" t="s">
        <v>186</v>
      </c>
      <c r="H294" s="25" t="s">
        <v>415</v>
      </c>
      <c r="I294" s="25" t="s">
        <v>3</v>
      </c>
      <c r="J294" s="25" t="s">
        <v>414</v>
      </c>
      <c r="K294" s="25" t="s">
        <v>416</v>
      </c>
      <c r="L294" s="25" t="s">
        <v>106</v>
      </c>
      <c r="M294" s="25" t="s">
        <v>57</v>
      </c>
      <c r="N294" s="9">
        <v>1</v>
      </c>
      <c r="O294" s="11">
        <v>24900</v>
      </c>
      <c r="P294" s="10">
        <f t="shared" si="21"/>
        <v>24900</v>
      </c>
      <c r="Q294" s="25" t="s">
        <v>105</v>
      </c>
      <c r="R294" s="25" t="s">
        <v>0</v>
      </c>
      <c r="S294" s="9">
        <v>1</v>
      </c>
      <c r="T294" s="9">
        <v>0</v>
      </c>
    </row>
    <row r="295" spans="2:20" ht="34.5" customHeight="1" x14ac:dyDescent="0.25">
      <c r="B295" s="13">
        <f t="shared" si="22"/>
        <v>288</v>
      </c>
      <c r="C295" s="12">
        <v>45959</v>
      </c>
      <c r="D295" s="24">
        <v>2025</v>
      </c>
      <c r="E295" s="29" t="s">
        <v>8</v>
      </c>
      <c r="F295" s="25" t="s">
        <v>186</v>
      </c>
      <c r="G295" s="25" t="s">
        <v>186</v>
      </c>
      <c r="H295" s="25" t="s">
        <v>415</v>
      </c>
      <c r="I295" s="25" t="s">
        <v>3</v>
      </c>
      <c r="J295" s="25" t="s">
        <v>414</v>
      </c>
      <c r="K295" s="25" t="s">
        <v>413</v>
      </c>
      <c r="L295" s="25" t="s">
        <v>84</v>
      </c>
      <c r="M295" s="25" t="s">
        <v>79</v>
      </c>
      <c r="N295" s="9">
        <v>25</v>
      </c>
      <c r="O295" s="11">
        <v>5325</v>
      </c>
      <c r="P295" s="10">
        <f t="shared" si="21"/>
        <v>133125</v>
      </c>
      <c r="Q295" s="25" t="s">
        <v>82</v>
      </c>
      <c r="R295" s="25" t="s">
        <v>0</v>
      </c>
      <c r="S295" s="9">
        <v>1</v>
      </c>
      <c r="T295" s="9">
        <v>60</v>
      </c>
    </row>
    <row r="296" spans="2:20" x14ac:dyDescent="0.25">
      <c r="B296" s="13">
        <f t="shared" si="22"/>
        <v>289</v>
      </c>
      <c r="C296" s="12">
        <v>45959</v>
      </c>
      <c r="D296" s="24">
        <v>2025</v>
      </c>
      <c r="E296" s="29" t="s">
        <v>8</v>
      </c>
      <c r="F296" s="25" t="s">
        <v>186</v>
      </c>
      <c r="G296" s="25" t="s">
        <v>186</v>
      </c>
      <c r="H296" s="25" t="s">
        <v>415</v>
      </c>
      <c r="I296" s="25" t="s">
        <v>3</v>
      </c>
      <c r="J296" s="25" t="s">
        <v>414</v>
      </c>
      <c r="K296" s="25" t="s">
        <v>413</v>
      </c>
      <c r="L296" s="25" t="s">
        <v>83</v>
      </c>
      <c r="M296" s="25" t="s">
        <v>79</v>
      </c>
      <c r="N296" s="9">
        <v>1</v>
      </c>
      <c r="O296" s="11">
        <v>3579</v>
      </c>
      <c r="P296" s="10">
        <f t="shared" si="21"/>
        <v>3579</v>
      </c>
      <c r="Q296" s="25" t="s">
        <v>82</v>
      </c>
      <c r="R296" s="25" t="s">
        <v>0</v>
      </c>
      <c r="S296" s="9">
        <v>1</v>
      </c>
      <c r="T296" s="9">
        <v>60</v>
      </c>
    </row>
    <row r="297" spans="2:20" x14ac:dyDescent="0.25">
      <c r="B297" s="13">
        <f t="shared" si="22"/>
        <v>290</v>
      </c>
      <c r="C297" s="12">
        <v>45959</v>
      </c>
      <c r="D297" s="24">
        <v>2025</v>
      </c>
      <c r="E297" s="29" t="s">
        <v>8</v>
      </c>
      <c r="F297" s="25" t="s">
        <v>186</v>
      </c>
      <c r="G297" s="25" t="s">
        <v>186</v>
      </c>
      <c r="H297" s="25" t="s">
        <v>415</v>
      </c>
      <c r="I297" s="25" t="s">
        <v>3</v>
      </c>
      <c r="J297" s="25" t="s">
        <v>414</v>
      </c>
      <c r="K297" s="25" t="s">
        <v>413</v>
      </c>
      <c r="L297" s="25" t="s">
        <v>81</v>
      </c>
      <c r="M297" s="25" t="s">
        <v>79</v>
      </c>
      <c r="N297" s="9">
        <v>13</v>
      </c>
      <c r="O297" s="11">
        <v>1500</v>
      </c>
      <c r="P297" s="10">
        <f t="shared" si="21"/>
        <v>19500</v>
      </c>
      <c r="Q297" s="25" t="s">
        <v>80</v>
      </c>
      <c r="R297" s="25" t="s">
        <v>0</v>
      </c>
      <c r="S297" s="9">
        <v>1</v>
      </c>
      <c r="T297" s="9">
        <v>60</v>
      </c>
    </row>
    <row r="298" spans="2:20" s="27" customFormat="1" ht="34.5" customHeight="1" x14ac:dyDescent="0.25">
      <c r="B298" s="13">
        <f t="shared" si="22"/>
        <v>291</v>
      </c>
      <c r="C298" s="12">
        <v>45959</v>
      </c>
      <c r="D298" s="24">
        <v>2025</v>
      </c>
      <c r="E298" s="25" t="s">
        <v>29</v>
      </c>
      <c r="F298" s="25" t="s">
        <v>262</v>
      </c>
      <c r="G298" s="25" t="s">
        <v>262</v>
      </c>
      <c r="H298" s="25" t="s">
        <v>278</v>
      </c>
      <c r="I298" s="25" t="s">
        <v>3</v>
      </c>
      <c r="J298" s="25" t="s">
        <v>277</v>
      </c>
      <c r="K298" s="25" t="s">
        <v>406</v>
      </c>
      <c r="L298" s="25" t="s">
        <v>412</v>
      </c>
      <c r="M298" s="25" t="s">
        <v>85</v>
      </c>
      <c r="N298" s="9">
        <v>8</v>
      </c>
      <c r="O298" s="11">
        <v>166</v>
      </c>
      <c r="P298" s="10">
        <f t="shared" si="21"/>
        <v>1328</v>
      </c>
      <c r="Q298" s="25" t="s">
        <v>407</v>
      </c>
      <c r="R298" s="25" t="s">
        <v>0</v>
      </c>
      <c r="S298" s="9">
        <f t="shared" ref="S298:S304" si="25">N298</f>
        <v>8</v>
      </c>
      <c r="T298" s="9">
        <v>0</v>
      </c>
    </row>
    <row r="299" spans="2:20" s="27" customFormat="1" ht="34.5" customHeight="1" x14ac:dyDescent="0.25">
      <c r="B299" s="13">
        <f t="shared" si="22"/>
        <v>292</v>
      </c>
      <c r="C299" s="12">
        <v>45959</v>
      </c>
      <c r="D299" s="24">
        <v>2025</v>
      </c>
      <c r="E299" s="25" t="s">
        <v>29</v>
      </c>
      <c r="F299" s="25" t="s">
        <v>262</v>
      </c>
      <c r="G299" s="25" t="s">
        <v>262</v>
      </c>
      <c r="H299" s="25" t="s">
        <v>278</v>
      </c>
      <c r="I299" s="25" t="s">
        <v>3</v>
      </c>
      <c r="J299" s="25" t="s">
        <v>277</v>
      </c>
      <c r="K299" s="25" t="s">
        <v>406</v>
      </c>
      <c r="L299" s="25" t="s">
        <v>411</v>
      </c>
      <c r="M299" s="25" t="s">
        <v>99</v>
      </c>
      <c r="N299" s="9">
        <v>8</v>
      </c>
      <c r="O299" s="11">
        <v>26</v>
      </c>
      <c r="P299" s="10">
        <f t="shared" si="21"/>
        <v>208</v>
      </c>
      <c r="Q299" s="25" t="s">
        <v>407</v>
      </c>
      <c r="R299" s="25" t="s">
        <v>0</v>
      </c>
      <c r="S299" s="9">
        <f t="shared" si="25"/>
        <v>8</v>
      </c>
      <c r="T299" s="9">
        <v>0</v>
      </c>
    </row>
    <row r="300" spans="2:20" s="27" customFormat="1" ht="34.5" customHeight="1" x14ac:dyDescent="0.25">
      <c r="B300" s="13">
        <f t="shared" si="22"/>
        <v>293</v>
      </c>
      <c r="C300" s="12">
        <v>45959</v>
      </c>
      <c r="D300" s="24">
        <v>2025</v>
      </c>
      <c r="E300" s="25" t="s">
        <v>29</v>
      </c>
      <c r="F300" s="25" t="s">
        <v>262</v>
      </c>
      <c r="G300" s="25" t="s">
        <v>262</v>
      </c>
      <c r="H300" s="25" t="s">
        <v>278</v>
      </c>
      <c r="I300" s="25" t="s">
        <v>3</v>
      </c>
      <c r="J300" s="25" t="s">
        <v>277</v>
      </c>
      <c r="K300" s="25" t="s">
        <v>406</v>
      </c>
      <c r="L300" s="25" t="s">
        <v>410</v>
      </c>
      <c r="M300" s="25" t="s">
        <v>85</v>
      </c>
      <c r="N300" s="9">
        <v>8</v>
      </c>
      <c r="O300" s="11">
        <v>42</v>
      </c>
      <c r="P300" s="10">
        <f t="shared" si="21"/>
        <v>336</v>
      </c>
      <c r="Q300" s="25" t="s">
        <v>407</v>
      </c>
      <c r="R300" s="25" t="s">
        <v>0</v>
      </c>
      <c r="S300" s="9">
        <f t="shared" si="25"/>
        <v>8</v>
      </c>
      <c r="T300" s="9">
        <v>0</v>
      </c>
    </row>
    <row r="301" spans="2:20" s="27" customFormat="1" ht="34.5" customHeight="1" x14ac:dyDescent="0.25">
      <c r="B301" s="13">
        <f t="shared" si="22"/>
        <v>294</v>
      </c>
      <c r="C301" s="12">
        <v>45959</v>
      </c>
      <c r="D301" s="24">
        <v>2025</v>
      </c>
      <c r="E301" s="25" t="s">
        <v>29</v>
      </c>
      <c r="F301" s="25" t="s">
        <v>262</v>
      </c>
      <c r="G301" s="25" t="s">
        <v>262</v>
      </c>
      <c r="H301" s="25" t="s">
        <v>278</v>
      </c>
      <c r="I301" s="25" t="s">
        <v>3</v>
      </c>
      <c r="J301" s="25" t="s">
        <v>277</v>
      </c>
      <c r="K301" s="25" t="s">
        <v>406</v>
      </c>
      <c r="L301" s="25" t="s">
        <v>409</v>
      </c>
      <c r="M301" s="25" t="s">
        <v>99</v>
      </c>
      <c r="N301" s="9">
        <v>8</v>
      </c>
      <c r="O301" s="11">
        <v>82</v>
      </c>
      <c r="P301" s="10">
        <f t="shared" si="21"/>
        <v>656</v>
      </c>
      <c r="Q301" s="25" t="s">
        <v>407</v>
      </c>
      <c r="R301" s="25" t="s">
        <v>0</v>
      </c>
      <c r="S301" s="9">
        <f t="shared" si="25"/>
        <v>8</v>
      </c>
      <c r="T301" s="9">
        <v>0</v>
      </c>
    </row>
    <row r="302" spans="2:20" s="27" customFormat="1" ht="34.5" customHeight="1" x14ac:dyDescent="0.25">
      <c r="B302" s="13">
        <f t="shared" si="22"/>
        <v>295</v>
      </c>
      <c r="C302" s="12">
        <v>45959</v>
      </c>
      <c r="D302" s="24">
        <v>2025</v>
      </c>
      <c r="E302" s="25" t="s">
        <v>29</v>
      </c>
      <c r="F302" s="25" t="s">
        <v>262</v>
      </c>
      <c r="G302" s="25" t="s">
        <v>262</v>
      </c>
      <c r="H302" s="25" t="s">
        <v>278</v>
      </c>
      <c r="I302" s="25" t="s">
        <v>3</v>
      </c>
      <c r="J302" s="25" t="s">
        <v>277</v>
      </c>
      <c r="K302" s="25" t="s">
        <v>406</v>
      </c>
      <c r="L302" s="25" t="s">
        <v>408</v>
      </c>
      <c r="M302" s="25" t="s">
        <v>99</v>
      </c>
      <c r="N302" s="9">
        <v>8</v>
      </c>
      <c r="O302" s="11">
        <v>49</v>
      </c>
      <c r="P302" s="10">
        <f t="shared" si="21"/>
        <v>392</v>
      </c>
      <c r="Q302" s="25" t="s">
        <v>407</v>
      </c>
      <c r="R302" s="25" t="s">
        <v>0</v>
      </c>
      <c r="S302" s="9">
        <f t="shared" si="25"/>
        <v>8</v>
      </c>
      <c r="T302" s="9">
        <v>0</v>
      </c>
    </row>
    <row r="303" spans="2:20" s="27" customFormat="1" ht="34.5" customHeight="1" x14ac:dyDescent="0.25">
      <c r="B303" s="13">
        <f t="shared" si="22"/>
        <v>296</v>
      </c>
      <c r="C303" s="12">
        <v>45959</v>
      </c>
      <c r="D303" s="24">
        <v>2025</v>
      </c>
      <c r="E303" s="25" t="s">
        <v>29</v>
      </c>
      <c r="F303" s="25" t="s">
        <v>262</v>
      </c>
      <c r="G303" s="25" t="s">
        <v>262</v>
      </c>
      <c r="H303" s="25" t="s">
        <v>278</v>
      </c>
      <c r="I303" s="25" t="s">
        <v>3</v>
      </c>
      <c r="J303" s="25" t="s">
        <v>277</v>
      </c>
      <c r="K303" s="25" t="s">
        <v>406</v>
      </c>
      <c r="L303" s="25" t="s">
        <v>264</v>
      </c>
      <c r="M303" s="25" t="s">
        <v>99</v>
      </c>
      <c r="N303" s="9">
        <v>8</v>
      </c>
      <c r="O303" s="11">
        <v>310</v>
      </c>
      <c r="P303" s="10">
        <f t="shared" si="21"/>
        <v>2480</v>
      </c>
      <c r="Q303" s="25" t="s">
        <v>404</v>
      </c>
      <c r="R303" s="25" t="s">
        <v>0</v>
      </c>
      <c r="S303" s="9">
        <f t="shared" si="25"/>
        <v>8</v>
      </c>
      <c r="T303" s="9">
        <v>0</v>
      </c>
    </row>
    <row r="304" spans="2:20" s="27" customFormat="1" ht="34.5" customHeight="1" x14ac:dyDescent="0.25">
      <c r="B304" s="13">
        <f t="shared" si="22"/>
        <v>297</v>
      </c>
      <c r="C304" s="12">
        <v>45959</v>
      </c>
      <c r="D304" s="24">
        <v>2025</v>
      </c>
      <c r="E304" s="25" t="s">
        <v>29</v>
      </c>
      <c r="F304" s="25" t="s">
        <v>262</v>
      </c>
      <c r="G304" s="25" t="s">
        <v>262</v>
      </c>
      <c r="H304" s="25" t="s">
        <v>278</v>
      </c>
      <c r="I304" s="25" t="s">
        <v>3</v>
      </c>
      <c r="J304" s="25" t="s">
        <v>277</v>
      </c>
      <c r="K304" s="25" t="s">
        <v>406</v>
      </c>
      <c r="L304" s="25" t="s">
        <v>405</v>
      </c>
      <c r="M304" s="25" t="s">
        <v>99</v>
      </c>
      <c r="N304" s="9">
        <v>8</v>
      </c>
      <c r="O304" s="11">
        <v>41</v>
      </c>
      <c r="P304" s="10">
        <f t="shared" si="21"/>
        <v>328</v>
      </c>
      <c r="Q304" s="25" t="s">
        <v>404</v>
      </c>
      <c r="R304" s="25" t="s">
        <v>0</v>
      </c>
      <c r="S304" s="9">
        <f t="shared" si="25"/>
        <v>8</v>
      </c>
      <c r="T304" s="9">
        <v>0</v>
      </c>
    </row>
    <row r="305" spans="1:20" s="36" customFormat="1" ht="34.5" customHeight="1" x14ac:dyDescent="0.25">
      <c r="B305" s="13">
        <f t="shared" si="22"/>
        <v>298</v>
      </c>
      <c r="C305" s="12">
        <v>45959</v>
      </c>
      <c r="D305" s="24">
        <v>2025</v>
      </c>
      <c r="E305" s="25" t="s">
        <v>27</v>
      </c>
      <c r="F305" s="25" t="s">
        <v>188</v>
      </c>
      <c r="G305" s="25" t="s">
        <v>188</v>
      </c>
      <c r="H305" s="25" t="s">
        <v>297</v>
      </c>
      <c r="I305" s="25" t="s">
        <v>3</v>
      </c>
      <c r="J305" s="25" t="s">
        <v>402</v>
      </c>
      <c r="K305" s="25" t="s">
        <v>403</v>
      </c>
      <c r="L305" s="25" t="s">
        <v>190</v>
      </c>
      <c r="M305" s="25" t="s">
        <v>280</v>
      </c>
      <c r="N305" s="9">
        <v>55</v>
      </c>
      <c r="O305" s="11">
        <v>715.6</v>
      </c>
      <c r="P305" s="10">
        <f t="shared" si="21"/>
        <v>39358</v>
      </c>
      <c r="Q305" s="25" t="s">
        <v>279</v>
      </c>
      <c r="R305" s="25" t="s">
        <v>0</v>
      </c>
      <c r="S305" s="9">
        <f>+N305</f>
        <v>55</v>
      </c>
      <c r="T305" s="9">
        <v>0</v>
      </c>
    </row>
    <row r="306" spans="1:20" ht="34.5" customHeight="1" x14ac:dyDescent="0.25">
      <c r="B306" s="13">
        <f t="shared" si="22"/>
        <v>299</v>
      </c>
      <c r="C306" s="12">
        <v>45959</v>
      </c>
      <c r="D306" s="24">
        <v>2025</v>
      </c>
      <c r="E306" s="25" t="s">
        <v>27</v>
      </c>
      <c r="F306" s="25" t="s">
        <v>188</v>
      </c>
      <c r="G306" s="25" t="s">
        <v>188</v>
      </c>
      <c r="H306" s="25" t="s">
        <v>297</v>
      </c>
      <c r="I306" s="25" t="s">
        <v>3</v>
      </c>
      <c r="J306" s="25" t="s">
        <v>402</v>
      </c>
      <c r="K306" s="25" t="s">
        <v>401</v>
      </c>
      <c r="L306" s="25" t="s">
        <v>215</v>
      </c>
      <c r="M306" s="25" t="s">
        <v>214</v>
      </c>
      <c r="N306" s="9">
        <v>4</v>
      </c>
      <c r="O306" s="11">
        <v>16250</v>
      </c>
      <c r="P306" s="10">
        <f t="shared" si="21"/>
        <v>65000</v>
      </c>
      <c r="Q306" s="25" t="s">
        <v>213</v>
      </c>
      <c r="R306" s="25" t="s">
        <v>0</v>
      </c>
      <c r="S306" s="9">
        <f>N306</f>
        <v>4</v>
      </c>
      <c r="T306" s="9">
        <v>50</v>
      </c>
    </row>
    <row r="307" spans="1:20" ht="34.5" customHeight="1" x14ac:dyDescent="0.25">
      <c r="B307" s="13">
        <f t="shared" si="22"/>
        <v>300</v>
      </c>
      <c r="C307" s="12">
        <v>45960</v>
      </c>
      <c r="D307" s="24">
        <v>2025</v>
      </c>
      <c r="E307" s="29" t="s">
        <v>23</v>
      </c>
      <c r="F307" s="25" t="s">
        <v>400</v>
      </c>
      <c r="G307" s="25" t="s">
        <v>400</v>
      </c>
      <c r="H307" s="25" t="s">
        <v>399</v>
      </c>
      <c r="I307" s="25" t="s">
        <v>72</v>
      </c>
      <c r="J307" s="25" t="s">
        <v>398</v>
      </c>
      <c r="K307" s="25" t="s">
        <v>397</v>
      </c>
      <c r="L307" s="25" t="s">
        <v>106</v>
      </c>
      <c r="M307" s="25" t="s">
        <v>57</v>
      </c>
      <c r="N307" s="9">
        <v>1</v>
      </c>
      <c r="O307" s="11">
        <v>24900</v>
      </c>
      <c r="P307" s="10">
        <f t="shared" si="21"/>
        <v>24900</v>
      </c>
      <c r="Q307" s="25" t="s">
        <v>105</v>
      </c>
      <c r="R307" s="25" t="s">
        <v>0</v>
      </c>
      <c r="S307" s="9">
        <v>1</v>
      </c>
      <c r="T307" s="9">
        <v>0</v>
      </c>
    </row>
    <row r="308" spans="1:20" ht="34.5" customHeight="1" x14ac:dyDescent="0.25">
      <c r="A308" s="3"/>
      <c r="B308" s="13">
        <f t="shared" si="22"/>
        <v>301</v>
      </c>
      <c r="C308" s="12">
        <v>45960</v>
      </c>
      <c r="D308" s="24">
        <v>2025</v>
      </c>
      <c r="E308" s="25" t="s">
        <v>9</v>
      </c>
      <c r="F308" s="25" t="s">
        <v>88</v>
      </c>
      <c r="G308" s="25" t="s">
        <v>396</v>
      </c>
      <c r="H308" s="25" t="s">
        <v>395</v>
      </c>
      <c r="I308" s="25" t="s">
        <v>30</v>
      </c>
      <c r="J308" s="25" t="s">
        <v>394</v>
      </c>
      <c r="K308" s="25" t="s">
        <v>393</v>
      </c>
      <c r="L308" s="25" t="s">
        <v>134</v>
      </c>
      <c r="M308" s="25" t="s">
        <v>44</v>
      </c>
      <c r="N308" s="9">
        <v>50</v>
      </c>
      <c r="O308" s="11">
        <v>788.5</v>
      </c>
      <c r="P308" s="10">
        <f t="shared" si="21"/>
        <v>39425</v>
      </c>
      <c r="Q308" s="25" t="s">
        <v>133</v>
      </c>
      <c r="R308" s="25" t="s">
        <v>0</v>
      </c>
      <c r="S308" s="9">
        <f>N308*5</f>
        <v>250</v>
      </c>
      <c r="T308" s="9">
        <v>0</v>
      </c>
    </row>
    <row r="309" spans="1:20" ht="34.5" customHeight="1" x14ac:dyDescent="0.25">
      <c r="A309" s="3"/>
      <c r="B309" s="13">
        <f t="shared" si="22"/>
        <v>302</v>
      </c>
      <c r="C309" s="12">
        <v>45960</v>
      </c>
      <c r="D309" s="24">
        <v>2025</v>
      </c>
      <c r="E309" s="25" t="s">
        <v>9</v>
      </c>
      <c r="F309" s="25" t="s">
        <v>88</v>
      </c>
      <c r="G309" s="25" t="s">
        <v>392</v>
      </c>
      <c r="H309" s="25" t="s">
        <v>391</v>
      </c>
      <c r="I309" s="25" t="s">
        <v>30</v>
      </c>
      <c r="J309" s="25" t="s">
        <v>390</v>
      </c>
      <c r="K309" s="25" t="s">
        <v>389</v>
      </c>
      <c r="L309" s="25" t="s">
        <v>134</v>
      </c>
      <c r="M309" s="25" t="s">
        <v>44</v>
      </c>
      <c r="N309" s="9">
        <v>50</v>
      </c>
      <c r="O309" s="11">
        <v>788.5</v>
      </c>
      <c r="P309" s="10">
        <f t="shared" si="21"/>
        <v>39425</v>
      </c>
      <c r="Q309" s="25" t="s">
        <v>133</v>
      </c>
      <c r="R309" s="25" t="s">
        <v>0</v>
      </c>
      <c r="S309" s="9">
        <f>N309*5</f>
        <v>250</v>
      </c>
      <c r="T309" s="9">
        <v>0</v>
      </c>
    </row>
    <row r="310" spans="1:20" ht="34.5" customHeight="1" x14ac:dyDescent="0.25">
      <c r="B310" s="13">
        <f t="shared" si="22"/>
        <v>303</v>
      </c>
      <c r="C310" s="12">
        <v>45960</v>
      </c>
      <c r="D310" s="24">
        <v>2025</v>
      </c>
      <c r="E310" s="25" t="s">
        <v>4</v>
      </c>
      <c r="F310" s="25" t="s">
        <v>185</v>
      </c>
      <c r="G310" s="25" t="s">
        <v>185</v>
      </c>
      <c r="H310" s="25" t="s">
        <v>299</v>
      </c>
      <c r="I310" s="25" t="s">
        <v>72</v>
      </c>
      <c r="J310" s="25" t="s">
        <v>298</v>
      </c>
      <c r="K310" s="25" t="s">
        <v>388</v>
      </c>
      <c r="L310" s="25" t="s">
        <v>215</v>
      </c>
      <c r="M310" s="25" t="s">
        <v>214</v>
      </c>
      <c r="N310" s="9">
        <v>4</v>
      </c>
      <c r="O310" s="11">
        <v>16250</v>
      </c>
      <c r="P310" s="10">
        <f t="shared" si="21"/>
        <v>65000</v>
      </c>
      <c r="Q310" s="25" t="s">
        <v>213</v>
      </c>
      <c r="R310" s="25" t="s">
        <v>0</v>
      </c>
      <c r="S310" s="9">
        <f>N310</f>
        <v>4</v>
      </c>
      <c r="T310" s="9">
        <v>50</v>
      </c>
    </row>
    <row r="311" spans="1:20" ht="34.5" customHeight="1" x14ac:dyDescent="0.25">
      <c r="B311" s="13">
        <f t="shared" si="22"/>
        <v>304</v>
      </c>
      <c r="C311" s="12">
        <v>45960</v>
      </c>
      <c r="D311" s="24">
        <v>2025</v>
      </c>
      <c r="E311" s="25" t="s">
        <v>27</v>
      </c>
      <c r="F311" s="25" t="s">
        <v>181</v>
      </c>
      <c r="G311" s="25" t="s">
        <v>181</v>
      </c>
      <c r="H311" s="25" t="s">
        <v>180</v>
      </c>
      <c r="I311" s="25" t="s">
        <v>72</v>
      </c>
      <c r="J311" s="25" t="s">
        <v>179</v>
      </c>
      <c r="K311" s="25" t="s">
        <v>385</v>
      </c>
      <c r="L311" s="25" t="s">
        <v>384</v>
      </c>
      <c r="M311" s="25" t="s">
        <v>150</v>
      </c>
      <c r="N311" s="9">
        <v>806</v>
      </c>
      <c r="O311" s="11">
        <v>287.27999999999997</v>
      </c>
      <c r="P311" s="10">
        <f t="shared" si="21"/>
        <v>231547.67999999996</v>
      </c>
      <c r="Q311" s="25" t="s">
        <v>383</v>
      </c>
      <c r="R311" s="25" t="s">
        <v>0</v>
      </c>
      <c r="S311" s="9">
        <f>N311</f>
        <v>806</v>
      </c>
      <c r="T311" s="9">
        <v>0</v>
      </c>
    </row>
    <row r="312" spans="1:20" s="36" customFormat="1" ht="34.5" customHeight="1" x14ac:dyDescent="0.25">
      <c r="B312" s="13">
        <f t="shared" si="22"/>
        <v>305</v>
      </c>
      <c r="C312" s="12">
        <v>45960</v>
      </c>
      <c r="D312" s="24">
        <v>2025</v>
      </c>
      <c r="E312" s="25" t="s">
        <v>27</v>
      </c>
      <c r="F312" s="25" t="s">
        <v>181</v>
      </c>
      <c r="G312" s="25" t="s">
        <v>181</v>
      </c>
      <c r="H312" s="25" t="s">
        <v>180</v>
      </c>
      <c r="I312" s="25" t="s">
        <v>3</v>
      </c>
      <c r="J312" s="25" t="s">
        <v>179</v>
      </c>
      <c r="K312" s="25" t="s">
        <v>382</v>
      </c>
      <c r="L312" s="25" t="s">
        <v>190</v>
      </c>
      <c r="M312" s="25" t="s">
        <v>280</v>
      </c>
      <c r="N312" s="9">
        <v>10</v>
      </c>
      <c r="O312" s="11">
        <v>715.6</v>
      </c>
      <c r="P312" s="10">
        <f t="shared" si="21"/>
        <v>7156</v>
      </c>
      <c r="Q312" s="25" t="s">
        <v>279</v>
      </c>
      <c r="R312" s="25" t="s">
        <v>0</v>
      </c>
      <c r="S312" s="9">
        <f>+N312</f>
        <v>10</v>
      </c>
      <c r="T312" s="9">
        <v>0</v>
      </c>
    </row>
    <row r="313" spans="1:20" ht="34.5" customHeight="1" x14ac:dyDescent="0.25">
      <c r="A313" s="3"/>
      <c r="B313" s="13">
        <f t="shared" si="22"/>
        <v>306</v>
      </c>
      <c r="C313" s="12">
        <v>45960</v>
      </c>
      <c r="D313" s="24">
        <v>2025</v>
      </c>
      <c r="E313" s="25" t="s">
        <v>20</v>
      </c>
      <c r="F313" s="25" t="s">
        <v>194</v>
      </c>
      <c r="G313" s="25" t="s">
        <v>194</v>
      </c>
      <c r="H313" s="25" t="s">
        <v>381</v>
      </c>
      <c r="I313" s="25" t="s">
        <v>380</v>
      </c>
      <c r="J313" s="25" t="s">
        <v>379</v>
      </c>
      <c r="K313" s="25" t="s">
        <v>378</v>
      </c>
      <c r="L313" s="25" t="s">
        <v>134</v>
      </c>
      <c r="M313" s="25" t="s">
        <v>44</v>
      </c>
      <c r="N313" s="9">
        <v>75</v>
      </c>
      <c r="O313" s="11">
        <v>788.5</v>
      </c>
      <c r="P313" s="10">
        <f t="shared" si="21"/>
        <v>59137.5</v>
      </c>
      <c r="Q313" s="25" t="s">
        <v>133</v>
      </c>
      <c r="R313" s="25" t="s">
        <v>0</v>
      </c>
      <c r="S313" s="9">
        <f>N313*5</f>
        <v>375</v>
      </c>
      <c r="T313" s="9">
        <v>0</v>
      </c>
    </row>
    <row r="314" spans="1:20" ht="34.5" customHeight="1" x14ac:dyDescent="0.25">
      <c r="B314" s="13">
        <f t="shared" si="22"/>
        <v>307</v>
      </c>
      <c r="C314" s="12">
        <v>45959</v>
      </c>
      <c r="D314" s="24">
        <v>2025</v>
      </c>
      <c r="E314" s="25" t="s">
        <v>23</v>
      </c>
      <c r="F314" s="25" t="s">
        <v>23</v>
      </c>
      <c r="G314" s="25" t="s">
        <v>377</v>
      </c>
      <c r="H314" s="25" t="s">
        <v>376</v>
      </c>
      <c r="I314" s="25" t="s">
        <v>30</v>
      </c>
      <c r="J314" s="25" t="s">
        <v>375</v>
      </c>
      <c r="K314" s="25" t="s">
        <v>169</v>
      </c>
      <c r="L314" s="25" t="s">
        <v>102</v>
      </c>
      <c r="M314" s="25" t="s">
        <v>101</v>
      </c>
      <c r="N314" s="9">
        <v>60</v>
      </c>
      <c r="O314" s="11">
        <v>1635</v>
      </c>
      <c r="P314" s="10">
        <f t="shared" si="21"/>
        <v>98100</v>
      </c>
      <c r="Q314" s="25" t="s">
        <v>100</v>
      </c>
      <c r="R314" s="25" t="s">
        <v>1</v>
      </c>
      <c r="S314" s="9">
        <f>N314</f>
        <v>60</v>
      </c>
      <c r="T314" s="9">
        <v>0</v>
      </c>
    </row>
    <row r="315" spans="1:20" s="3" customFormat="1" ht="34.5" customHeight="1" x14ac:dyDescent="0.25">
      <c r="B315" s="13">
        <f t="shared" si="22"/>
        <v>308</v>
      </c>
      <c r="C315" s="12">
        <v>45959</v>
      </c>
      <c r="D315" s="24">
        <v>2025</v>
      </c>
      <c r="E315" s="25" t="s">
        <v>23</v>
      </c>
      <c r="F315" s="25" t="s">
        <v>23</v>
      </c>
      <c r="G315" s="25" t="s">
        <v>377</v>
      </c>
      <c r="H315" s="25" t="s">
        <v>376</v>
      </c>
      <c r="I315" s="25" t="s">
        <v>30</v>
      </c>
      <c r="J315" s="25" t="s">
        <v>375</v>
      </c>
      <c r="K315" s="25" t="s">
        <v>169</v>
      </c>
      <c r="L315" s="25" t="s">
        <v>95</v>
      </c>
      <c r="M315" s="25" t="s">
        <v>78</v>
      </c>
      <c r="N315" s="9">
        <v>100</v>
      </c>
      <c r="O315" s="11">
        <v>405</v>
      </c>
      <c r="P315" s="10">
        <f t="shared" si="21"/>
        <v>40500</v>
      </c>
      <c r="Q315" s="25" t="s">
        <v>96</v>
      </c>
      <c r="R315" s="25" t="s">
        <v>1</v>
      </c>
      <c r="S315" s="9">
        <f>+N315</f>
        <v>100</v>
      </c>
      <c r="T315" s="9">
        <v>0</v>
      </c>
    </row>
    <row r="316" spans="1:20" ht="34.5" customHeight="1" x14ac:dyDescent="0.25">
      <c r="B316" s="13">
        <f t="shared" si="22"/>
        <v>309</v>
      </c>
      <c r="C316" s="12">
        <v>45959</v>
      </c>
      <c r="D316" s="24">
        <v>2025</v>
      </c>
      <c r="E316" s="25" t="s">
        <v>23</v>
      </c>
      <c r="F316" s="25" t="s">
        <v>23</v>
      </c>
      <c r="G316" s="25" t="s">
        <v>373</v>
      </c>
      <c r="H316" s="25" t="s">
        <v>372</v>
      </c>
      <c r="I316" s="25" t="s">
        <v>30</v>
      </c>
      <c r="J316" s="25" t="s">
        <v>371</v>
      </c>
      <c r="K316" s="25" t="s">
        <v>374</v>
      </c>
      <c r="L316" s="25" t="s">
        <v>95</v>
      </c>
      <c r="M316" s="25" t="s">
        <v>78</v>
      </c>
      <c r="N316" s="9">
        <v>100</v>
      </c>
      <c r="O316" s="11">
        <v>405</v>
      </c>
      <c r="P316" s="10">
        <f t="shared" si="21"/>
        <v>40500</v>
      </c>
      <c r="Q316" s="25" t="s">
        <v>96</v>
      </c>
      <c r="R316" s="25" t="s">
        <v>1</v>
      </c>
      <c r="S316" s="9">
        <f>+N316</f>
        <v>100</v>
      </c>
      <c r="T316" s="9">
        <v>0</v>
      </c>
    </row>
    <row r="317" spans="1:20" ht="34.5" customHeight="1" x14ac:dyDescent="0.25">
      <c r="B317" s="13">
        <f t="shared" si="22"/>
        <v>310</v>
      </c>
      <c r="C317" s="12">
        <v>45959</v>
      </c>
      <c r="D317" s="24">
        <v>2025</v>
      </c>
      <c r="E317" s="25" t="s">
        <v>23</v>
      </c>
      <c r="F317" s="25" t="s">
        <v>23</v>
      </c>
      <c r="G317" s="25" t="s">
        <v>373</v>
      </c>
      <c r="H317" s="25" t="s">
        <v>372</v>
      </c>
      <c r="I317" s="25" t="s">
        <v>30</v>
      </c>
      <c r="J317" s="25" t="s">
        <v>371</v>
      </c>
      <c r="K317" s="25" t="s">
        <v>168</v>
      </c>
      <c r="L317" s="25" t="s">
        <v>102</v>
      </c>
      <c r="M317" s="25" t="s">
        <v>101</v>
      </c>
      <c r="N317" s="9">
        <v>60</v>
      </c>
      <c r="O317" s="11">
        <v>1635</v>
      </c>
      <c r="P317" s="10">
        <f t="shared" si="21"/>
        <v>98100</v>
      </c>
      <c r="Q317" s="25" t="s">
        <v>100</v>
      </c>
      <c r="R317" s="25" t="s">
        <v>1</v>
      </c>
      <c r="S317" s="9">
        <f t="shared" ref="S317:S334" si="26">N317</f>
        <v>60</v>
      </c>
      <c r="T317" s="9">
        <v>0</v>
      </c>
    </row>
    <row r="318" spans="1:20" ht="34.5" customHeight="1" x14ac:dyDescent="0.25">
      <c r="B318" s="13">
        <f t="shared" si="22"/>
        <v>311</v>
      </c>
      <c r="C318" s="12">
        <v>45959</v>
      </c>
      <c r="D318" s="24">
        <v>2025</v>
      </c>
      <c r="E318" s="25" t="s">
        <v>23</v>
      </c>
      <c r="F318" s="25" t="s">
        <v>23</v>
      </c>
      <c r="G318" s="25" t="s">
        <v>370</v>
      </c>
      <c r="H318" s="25" t="s">
        <v>369</v>
      </c>
      <c r="I318" s="25" t="s">
        <v>30</v>
      </c>
      <c r="J318" s="25" t="s">
        <v>368</v>
      </c>
      <c r="K318" s="25" t="s">
        <v>167</v>
      </c>
      <c r="L318" s="25" t="s">
        <v>102</v>
      </c>
      <c r="M318" s="25" t="s">
        <v>101</v>
      </c>
      <c r="N318" s="9">
        <v>60</v>
      </c>
      <c r="O318" s="11">
        <v>1635</v>
      </c>
      <c r="P318" s="10">
        <f t="shared" si="21"/>
        <v>98100</v>
      </c>
      <c r="Q318" s="25" t="s">
        <v>100</v>
      </c>
      <c r="R318" s="25" t="s">
        <v>1</v>
      </c>
      <c r="S318" s="9">
        <f t="shared" si="26"/>
        <v>60</v>
      </c>
      <c r="T318" s="9">
        <v>0</v>
      </c>
    </row>
    <row r="319" spans="1:20" ht="34.5" customHeight="1" x14ac:dyDescent="0.25">
      <c r="B319" s="13">
        <f t="shared" si="22"/>
        <v>312</v>
      </c>
      <c r="C319" s="12">
        <v>45959</v>
      </c>
      <c r="D319" s="24">
        <v>2025</v>
      </c>
      <c r="E319" s="25" t="s">
        <v>23</v>
      </c>
      <c r="F319" s="25" t="s">
        <v>308</v>
      </c>
      <c r="G319" s="25" t="s">
        <v>367</v>
      </c>
      <c r="H319" s="25" t="s">
        <v>366</v>
      </c>
      <c r="I319" s="25" t="s">
        <v>30</v>
      </c>
      <c r="J319" s="25" t="s">
        <v>365</v>
      </c>
      <c r="K319" s="25" t="s">
        <v>166</v>
      </c>
      <c r="L319" s="25" t="s">
        <v>102</v>
      </c>
      <c r="M319" s="25" t="s">
        <v>101</v>
      </c>
      <c r="N319" s="9">
        <v>75</v>
      </c>
      <c r="O319" s="11">
        <v>1635</v>
      </c>
      <c r="P319" s="10">
        <f t="shared" si="21"/>
        <v>122625</v>
      </c>
      <c r="Q319" s="25" t="s">
        <v>100</v>
      </c>
      <c r="R319" s="25" t="s">
        <v>1</v>
      </c>
      <c r="S319" s="9">
        <f t="shared" si="26"/>
        <v>75</v>
      </c>
      <c r="T319" s="9">
        <v>0</v>
      </c>
    </row>
    <row r="320" spans="1:20" ht="34.5" customHeight="1" x14ac:dyDescent="0.25">
      <c r="B320" s="13">
        <f t="shared" si="22"/>
        <v>313</v>
      </c>
      <c r="C320" s="12">
        <v>45959</v>
      </c>
      <c r="D320" s="24">
        <v>2025</v>
      </c>
      <c r="E320" s="25" t="s">
        <v>23</v>
      </c>
      <c r="F320" s="25" t="s">
        <v>108</v>
      </c>
      <c r="G320" s="25" t="s">
        <v>364</v>
      </c>
      <c r="H320" s="25" t="s">
        <v>363</v>
      </c>
      <c r="I320" s="25" t="s">
        <v>30</v>
      </c>
      <c r="J320" s="25" t="s">
        <v>362</v>
      </c>
      <c r="K320" s="25" t="s">
        <v>165</v>
      </c>
      <c r="L320" s="25" t="s">
        <v>102</v>
      </c>
      <c r="M320" s="25" t="s">
        <v>101</v>
      </c>
      <c r="N320" s="9">
        <v>75</v>
      </c>
      <c r="O320" s="11">
        <v>1635</v>
      </c>
      <c r="P320" s="10">
        <f t="shared" si="21"/>
        <v>122625</v>
      </c>
      <c r="Q320" s="25" t="s">
        <v>100</v>
      </c>
      <c r="R320" s="25" t="s">
        <v>1</v>
      </c>
      <c r="S320" s="9">
        <f t="shared" si="26"/>
        <v>75</v>
      </c>
      <c r="T320" s="9">
        <v>0</v>
      </c>
    </row>
    <row r="321" spans="2:20" ht="34.5" customHeight="1" x14ac:dyDescent="0.25">
      <c r="B321" s="13">
        <f t="shared" si="22"/>
        <v>314</v>
      </c>
      <c r="C321" s="12">
        <v>45959</v>
      </c>
      <c r="D321" s="24">
        <v>2025</v>
      </c>
      <c r="E321" s="25" t="s">
        <v>23</v>
      </c>
      <c r="F321" s="25" t="s">
        <v>108</v>
      </c>
      <c r="G321" s="25" t="s">
        <v>361</v>
      </c>
      <c r="H321" s="25" t="s">
        <v>360</v>
      </c>
      <c r="I321" s="25" t="s">
        <v>30</v>
      </c>
      <c r="J321" s="25" t="s">
        <v>359</v>
      </c>
      <c r="K321" s="25" t="s">
        <v>358</v>
      </c>
      <c r="L321" s="25" t="s">
        <v>102</v>
      </c>
      <c r="M321" s="25" t="s">
        <v>101</v>
      </c>
      <c r="N321" s="9">
        <v>50</v>
      </c>
      <c r="O321" s="11">
        <v>1635</v>
      </c>
      <c r="P321" s="10">
        <f t="shared" si="21"/>
        <v>81750</v>
      </c>
      <c r="Q321" s="25" t="s">
        <v>100</v>
      </c>
      <c r="R321" s="25" t="s">
        <v>1</v>
      </c>
      <c r="S321" s="9">
        <f t="shared" si="26"/>
        <v>50</v>
      </c>
      <c r="T321" s="9">
        <v>0</v>
      </c>
    </row>
    <row r="322" spans="2:20" ht="34.5" customHeight="1" x14ac:dyDescent="0.25">
      <c r="B322" s="13">
        <f t="shared" si="22"/>
        <v>315</v>
      </c>
      <c r="C322" s="12">
        <v>45959</v>
      </c>
      <c r="D322" s="24">
        <v>2025</v>
      </c>
      <c r="E322" s="25" t="s">
        <v>23</v>
      </c>
      <c r="F322" s="25" t="s">
        <v>23</v>
      </c>
      <c r="G322" s="25" t="s">
        <v>357</v>
      </c>
      <c r="H322" s="25" t="s">
        <v>356</v>
      </c>
      <c r="I322" s="25" t="s">
        <v>30</v>
      </c>
      <c r="J322" s="25" t="s">
        <v>355</v>
      </c>
      <c r="K322" s="25" t="s">
        <v>163</v>
      </c>
      <c r="L322" s="25" t="s">
        <v>102</v>
      </c>
      <c r="M322" s="25" t="s">
        <v>101</v>
      </c>
      <c r="N322" s="9">
        <v>60</v>
      </c>
      <c r="O322" s="11">
        <v>1635</v>
      </c>
      <c r="P322" s="10">
        <f t="shared" si="21"/>
        <v>98100</v>
      </c>
      <c r="Q322" s="25" t="s">
        <v>100</v>
      </c>
      <c r="R322" s="25" t="s">
        <v>1</v>
      </c>
      <c r="S322" s="9">
        <f t="shared" si="26"/>
        <v>60</v>
      </c>
      <c r="T322" s="9">
        <v>0</v>
      </c>
    </row>
    <row r="323" spans="2:20" ht="34.5" customHeight="1" x14ac:dyDescent="0.25">
      <c r="B323" s="13">
        <f t="shared" si="22"/>
        <v>316</v>
      </c>
      <c r="C323" s="12">
        <v>45959</v>
      </c>
      <c r="D323" s="24">
        <v>2025</v>
      </c>
      <c r="E323" s="25" t="s">
        <v>29</v>
      </c>
      <c r="F323" s="25" t="s">
        <v>262</v>
      </c>
      <c r="G323" s="25" t="s">
        <v>262</v>
      </c>
      <c r="H323" s="25" t="s">
        <v>278</v>
      </c>
      <c r="I323" s="25" t="s">
        <v>3</v>
      </c>
      <c r="J323" s="25" t="s">
        <v>277</v>
      </c>
      <c r="K323" s="25" t="s">
        <v>162</v>
      </c>
      <c r="L323" s="25" t="s">
        <v>55</v>
      </c>
      <c r="M323" s="25" t="s">
        <v>54</v>
      </c>
      <c r="N323" s="9">
        <v>968</v>
      </c>
      <c r="O323" s="11">
        <v>2548</v>
      </c>
      <c r="P323" s="10">
        <f t="shared" si="21"/>
        <v>2466464</v>
      </c>
      <c r="Q323" s="25" t="s">
        <v>103</v>
      </c>
      <c r="R323" s="25" t="s">
        <v>1</v>
      </c>
      <c r="S323" s="9">
        <f t="shared" si="26"/>
        <v>968</v>
      </c>
      <c r="T323" s="9">
        <v>0</v>
      </c>
    </row>
    <row r="324" spans="2:20" ht="51.75" x14ac:dyDescent="0.25">
      <c r="B324" s="13">
        <f t="shared" si="22"/>
        <v>317</v>
      </c>
      <c r="C324" s="12">
        <v>45959</v>
      </c>
      <c r="D324" s="24">
        <v>2025</v>
      </c>
      <c r="E324" s="25" t="s">
        <v>23</v>
      </c>
      <c r="F324" s="25" t="s">
        <v>308</v>
      </c>
      <c r="G324" s="25" t="s">
        <v>354</v>
      </c>
      <c r="H324" s="25" t="s">
        <v>353</v>
      </c>
      <c r="I324" s="25" t="s">
        <v>352</v>
      </c>
      <c r="J324" s="25" t="s">
        <v>351</v>
      </c>
      <c r="K324" s="25" t="s">
        <v>239</v>
      </c>
      <c r="L324" s="25" t="s">
        <v>102</v>
      </c>
      <c r="M324" s="25" t="s">
        <v>101</v>
      </c>
      <c r="N324" s="9">
        <v>75</v>
      </c>
      <c r="O324" s="11">
        <v>1635</v>
      </c>
      <c r="P324" s="10">
        <f t="shared" si="21"/>
        <v>122625</v>
      </c>
      <c r="Q324" s="25" t="s">
        <v>100</v>
      </c>
      <c r="R324" s="25" t="s">
        <v>1</v>
      </c>
      <c r="S324" s="9">
        <f t="shared" si="26"/>
        <v>75</v>
      </c>
      <c r="T324" s="9">
        <v>0</v>
      </c>
    </row>
    <row r="325" spans="2:20" ht="34.5" customHeight="1" x14ac:dyDescent="0.25">
      <c r="B325" s="13">
        <f t="shared" si="22"/>
        <v>318</v>
      </c>
      <c r="C325" s="12">
        <v>45959</v>
      </c>
      <c r="D325" s="24">
        <v>2025</v>
      </c>
      <c r="E325" s="25" t="s">
        <v>27</v>
      </c>
      <c r="F325" s="25" t="s">
        <v>188</v>
      </c>
      <c r="G325" s="25" t="s">
        <v>188</v>
      </c>
      <c r="H325" s="25" t="s">
        <v>297</v>
      </c>
      <c r="I325" s="25" t="s">
        <v>3</v>
      </c>
      <c r="J325" s="25" t="s">
        <v>296</v>
      </c>
      <c r="K325" s="25" t="s">
        <v>238</v>
      </c>
      <c r="L325" s="25" t="s">
        <v>55</v>
      </c>
      <c r="M325" s="25" t="s">
        <v>54</v>
      </c>
      <c r="N325" s="9">
        <v>1000</v>
      </c>
      <c r="O325" s="11">
        <v>2912</v>
      </c>
      <c r="P325" s="10">
        <f t="shared" si="21"/>
        <v>2912000</v>
      </c>
      <c r="Q325" s="25" t="s">
        <v>295</v>
      </c>
      <c r="R325" s="25" t="s">
        <v>1</v>
      </c>
      <c r="S325" s="9">
        <f t="shared" si="26"/>
        <v>1000</v>
      </c>
      <c r="T325" s="9">
        <v>0</v>
      </c>
    </row>
    <row r="326" spans="2:20" ht="34.5" customHeight="1" x14ac:dyDescent="0.25">
      <c r="B326" s="13">
        <f t="shared" si="22"/>
        <v>319</v>
      </c>
      <c r="C326" s="12">
        <v>45959</v>
      </c>
      <c r="D326" s="24">
        <v>2025</v>
      </c>
      <c r="E326" s="25" t="s">
        <v>23</v>
      </c>
      <c r="F326" s="25" t="s">
        <v>71</v>
      </c>
      <c r="G326" s="25" t="s">
        <v>350</v>
      </c>
      <c r="H326" s="25" t="s">
        <v>349</v>
      </c>
      <c r="I326" s="25" t="s">
        <v>30</v>
      </c>
      <c r="J326" s="25" t="s">
        <v>348</v>
      </c>
      <c r="K326" s="25" t="s">
        <v>236</v>
      </c>
      <c r="L326" s="25" t="s">
        <v>102</v>
      </c>
      <c r="M326" s="25" t="s">
        <v>101</v>
      </c>
      <c r="N326" s="9">
        <v>50</v>
      </c>
      <c r="O326" s="11">
        <v>1635</v>
      </c>
      <c r="P326" s="10">
        <f t="shared" si="21"/>
        <v>81750</v>
      </c>
      <c r="Q326" s="25" t="s">
        <v>100</v>
      </c>
      <c r="R326" s="25" t="s">
        <v>1</v>
      </c>
      <c r="S326" s="9">
        <f t="shared" si="26"/>
        <v>50</v>
      </c>
      <c r="T326" s="9">
        <v>0</v>
      </c>
    </row>
    <row r="327" spans="2:20" ht="51.75" x14ac:dyDescent="0.25">
      <c r="B327" s="13">
        <f t="shared" si="22"/>
        <v>320</v>
      </c>
      <c r="C327" s="12">
        <v>45959</v>
      </c>
      <c r="D327" s="24">
        <v>2025</v>
      </c>
      <c r="E327" s="25" t="s">
        <v>23</v>
      </c>
      <c r="F327" s="25" t="s">
        <v>347</v>
      </c>
      <c r="G327" s="25" t="s">
        <v>346</v>
      </c>
      <c r="H327" s="25" t="s">
        <v>345</v>
      </c>
      <c r="I327" s="25" t="s">
        <v>30</v>
      </c>
      <c r="J327" s="25" t="s">
        <v>344</v>
      </c>
      <c r="K327" s="25" t="s">
        <v>235</v>
      </c>
      <c r="L327" s="25" t="s">
        <v>102</v>
      </c>
      <c r="M327" s="25" t="s">
        <v>101</v>
      </c>
      <c r="N327" s="9">
        <v>50</v>
      </c>
      <c r="O327" s="11">
        <v>1635</v>
      </c>
      <c r="P327" s="10">
        <f t="shared" si="21"/>
        <v>81750</v>
      </c>
      <c r="Q327" s="25" t="s">
        <v>100</v>
      </c>
      <c r="R327" s="25" t="s">
        <v>1</v>
      </c>
      <c r="S327" s="9">
        <f t="shared" si="26"/>
        <v>50</v>
      </c>
      <c r="T327" s="9">
        <v>0</v>
      </c>
    </row>
    <row r="328" spans="2:20" ht="34.5" customHeight="1" x14ac:dyDescent="0.25">
      <c r="B328" s="13">
        <f t="shared" si="22"/>
        <v>321</v>
      </c>
      <c r="C328" s="12">
        <v>45959</v>
      </c>
      <c r="D328" s="24">
        <v>2025</v>
      </c>
      <c r="E328" s="25" t="s">
        <v>23</v>
      </c>
      <c r="F328" s="25" t="s">
        <v>24</v>
      </c>
      <c r="G328" s="25" t="s">
        <v>322</v>
      </c>
      <c r="H328" s="25" t="s">
        <v>321</v>
      </c>
      <c r="I328" s="25" t="s">
        <v>30</v>
      </c>
      <c r="J328" s="25" t="s">
        <v>320</v>
      </c>
      <c r="K328" s="25" t="s">
        <v>234</v>
      </c>
      <c r="L328" s="25" t="s">
        <v>102</v>
      </c>
      <c r="M328" s="25" t="s">
        <v>101</v>
      </c>
      <c r="N328" s="9">
        <v>75</v>
      </c>
      <c r="O328" s="11">
        <v>1635</v>
      </c>
      <c r="P328" s="10">
        <f t="shared" ref="P328:P342" si="27">+N328*O328</f>
        <v>122625</v>
      </c>
      <c r="Q328" s="25" t="s">
        <v>100</v>
      </c>
      <c r="R328" s="25" t="s">
        <v>1</v>
      </c>
      <c r="S328" s="9">
        <f t="shared" si="26"/>
        <v>75</v>
      </c>
      <c r="T328" s="9">
        <v>0</v>
      </c>
    </row>
    <row r="329" spans="2:20" ht="34.5" customHeight="1" x14ac:dyDescent="0.25">
      <c r="B329" s="13">
        <f t="shared" si="22"/>
        <v>322</v>
      </c>
      <c r="C329" s="12">
        <v>45959</v>
      </c>
      <c r="D329" s="24">
        <v>2025</v>
      </c>
      <c r="E329" s="25" t="s">
        <v>23</v>
      </c>
      <c r="F329" s="25" t="s">
        <v>308</v>
      </c>
      <c r="G329" s="25" t="s">
        <v>343</v>
      </c>
      <c r="H329" s="25" t="s">
        <v>342</v>
      </c>
      <c r="I329" s="25" t="s">
        <v>30</v>
      </c>
      <c r="J329" s="25" t="s">
        <v>341</v>
      </c>
      <c r="K329" s="25" t="s">
        <v>233</v>
      </c>
      <c r="L329" s="25" t="s">
        <v>102</v>
      </c>
      <c r="M329" s="25" t="s">
        <v>101</v>
      </c>
      <c r="N329" s="9">
        <v>60</v>
      </c>
      <c r="O329" s="11">
        <v>1635</v>
      </c>
      <c r="P329" s="10">
        <f t="shared" si="27"/>
        <v>98100</v>
      </c>
      <c r="Q329" s="25" t="s">
        <v>100</v>
      </c>
      <c r="R329" s="25" t="s">
        <v>1</v>
      </c>
      <c r="S329" s="9">
        <f t="shared" si="26"/>
        <v>60</v>
      </c>
      <c r="T329" s="9">
        <v>0</v>
      </c>
    </row>
    <row r="330" spans="2:20" ht="34.5" customHeight="1" x14ac:dyDescent="0.25">
      <c r="B330" s="13">
        <f t="shared" ref="B330:B342" si="28">+B329+1</f>
        <v>323</v>
      </c>
      <c r="C330" s="12">
        <v>45960</v>
      </c>
      <c r="D330" s="24">
        <v>2025</v>
      </c>
      <c r="E330" s="25" t="s">
        <v>20</v>
      </c>
      <c r="F330" s="25" t="s">
        <v>193</v>
      </c>
      <c r="G330" s="25" t="s">
        <v>340</v>
      </c>
      <c r="H330" s="25" t="s">
        <v>339</v>
      </c>
      <c r="I330" s="25" t="s">
        <v>30</v>
      </c>
      <c r="J330" s="25" t="s">
        <v>338</v>
      </c>
      <c r="K330" s="25" t="s">
        <v>232</v>
      </c>
      <c r="L330" s="25" t="s">
        <v>102</v>
      </c>
      <c r="M330" s="25" t="s">
        <v>101</v>
      </c>
      <c r="N330" s="9">
        <v>10</v>
      </c>
      <c r="O330" s="11">
        <v>1635</v>
      </c>
      <c r="P330" s="10">
        <f t="shared" si="27"/>
        <v>16350</v>
      </c>
      <c r="Q330" s="25" t="s">
        <v>100</v>
      </c>
      <c r="R330" s="25" t="s">
        <v>1</v>
      </c>
      <c r="S330" s="9">
        <f t="shared" si="26"/>
        <v>10</v>
      </c>
      <c r="T330" s="9">
        <v>0</v>
      </c>
    </row>
    <row r="331" spans="2:20" ht="34.5" customHeight="1" x14ac:dyDescent="0.25">
      <c r="B331" s="13">
        <f t="shared" si="28"/>
        <v>324</v>
      </c>
      <c r="C331" s="12">
        <v>45960</v>
      </c>
      <c r="D331" s="24">
        <v>2025</v>
      </c>
      <c r="E331" s="25" t="s">
        <v>20</v>
      </c>
      <c r="F331" s="25" t="s">
        <v>193</v>
      </c>
      <c r="G331" s="25" t="s">
        <v>337</v>
      </c>
      <c r="H331" s="25" t="s">
        <v>336</v>
      </c>
      <c r="I331" s="25" t="s">
        <v>30</v>
      </c>
      <c r="J331" s="25" t="s">
        <v>335</v>
      </c>
      <c r="K331" s="25" t="s">
        <v>231</v>
      </c>
      <c r="L331" s="25" t="s">
        <v>102</v>
      </c>
      <c r="M331" s="25" t="s">
        <v>101</v>
      </c>
      <c r="N331" s="9">
        <v>15</v>
      </c>
      <c r="O331" s="11">
        <v>1635</v>
      </c>
      <c r="P331" s="10">
        <f t="shared" si="27"/>
        <v>24525</v>
      </c>
      <c r="Q331" s="25" t="s">
        <v>100</v>
      </c>
      <c r="R331" s="25" t="s">
        <v>1</v>
      </c>
      <c r="S331" s="9">
        <f t="shared" si="26"/>
        <v>15</v>
      </c>
      <c r="T331" s="9">
        <v>0</v>
      </c>
    </row>
    <row r="332" spans="2:20" ht="34.5" customHeight="1" x14ac:dyDescent="0.25">
      <c r="B332" s="13">
        <f t="shared" si="28"/>
        <v>325</v>
      </c>
      <c r="C332" s="12">
        <v>45960</v>
      </c>
      <c r="D332" s="24">
        <v>2025</v>
      </c>
      <c r="E332" s="25" t="s">
        <v>20</v>
      </c>
      <c r="F332" s="25" t="s">
        <v>193</v>
      </c>
      <c r="G332" s="25" t="s">
        <v>334</v>
      </c>
      <c r="H332" s="25" t="s">
        <v>333</v>
      </c>
      <c r="I332" s="25" t="s">
        <v>30</v>
      </c>
      <c r="J332" s="25" t="s">
        <v>332</v>
      </c>
      <c r="K332" s="25" t="s">
        <v>230</v>
      </c>
      <c r="L332" s="25" t="s">
        <v>102</v>
      </c>
      <c r="M332" s="25" t="s">
        <v>101</v>
      </c>
      <c r="N332" s="9">
        <v>15</v>
      </c>
      <c r="O332" s="11">
        <v>1635</v>
      </c>
      <c r="P332" s="10">
        <f t="shared" si="27"/>
        <v>24525</v>
      </c>
      <c r="Q332" s="25" t="s">
        <v>100</v>
      </c>
      <c r="R332" s="25" t="s">
        <v>1</v>
      </c>
      <c r="S332" s="9">
        <f t="shared" si="26"/>
        <v>15</v>
      </c>
      <c r="T332" s="9">
        <v>0</v>
      </c>
    </row>
    <row r="333" spans="2:20" ht="34.5" customHeight="1" x14ac:dyDescent="0.25">
      <c r="B333" s="13">
        <f t="shared" si="28"/>
        <v>326</v>
      </c>
      <c r="C333" s="12">
        <v>45960</v>
      </c>
      <c r="D333" s="24">
        <v>2025</v>
      </c>
      <c r="E333" s="25" t="s">
        <v>4</v>
      </c>
      <c r="F333" s="25" t="s">
        <v>185</v>
      </c>
      <c r="G333" s="25" t="s">
        <v>185</v>
      </c>
      <c r="H333" s="25" t="s">
        <v>299</v>
      </c>
      <c r="I333" s="25" t="s">
        <v>3</v>
      </c>
      <c r="J333" s="25" t="s">
        <v>298</v>
      </c>
      <c r="K333" s="25" t="s">
        <v>229</v>
      </c>
      <c r="L333" s="25" t="s">
        <v>55</v>
      </c>
      <c r="M333" s="25" t="s">
        <v>54</v>
      </c>
      <c r="N333" s="9">
        <v>2000</v>
      </c>
      <c r="O333" s="11">
        <v>2548</v>
      </c>
      <c r="P333" s="10">
        <f t="shared" si="27"/>
        <v>5096000</v>
      </c>
      <c r="Q333" s="25" t="s">
        <v>103</v>
      </c>
      <c r="R333" s="25" t="s">
        <v>1</v>
      </c>
      <c r="S333" s="9">
        <f t="shared" si="26"/>
        <v>2000</v>
      </c>
      <c r="T333" s="9">
        <v>0</v>
      </c>
    </row>
    <row r="334" spans="2:20" ht="34.5" customHeight="1" x14ac:dyDescent="0.25">
      <c r="B334" s="13">
        <f t="shared" si="28"/>
        <v>327</v>
      </c>
      <c r="C334" s="12">
        <v>45960</v>
      </c>
      <c r="D334" s="24">
        <v>2025</v>
      </c>
      <c r="E334" s="25" t="s">
        <v>20</v>
      </c>
      <c r="F334" s="25" t="s">
        <v>193</v>
      </c>
      <c r="G334" s="25" t="s">
        <v>193</v>
      </c>
      <c r="H334" s="25" t="s">
        <v>331</v>
      </c>
      <c r="I334" s="25" t="s">
        <v>3</v>
      </c>
      <c r="J334" s="25" t="s">
        <v>330</v>
      </c>
      <c r="K334" s="25" t="s">
        <v>228</v>
      </c>
      <c r="L334" s="25" t="s">
        <v>102</v>
      </c>
      <c r="M334" s="25" t="s">
        <v>101</v>
      </c>
      <c r="N334" s="9">
        <v>15</v>
      </c>
      <c r="O334" s="11">
        <v>1635</v>
      </c>
      <c r="P334" s="10">
        <f t="shared" si="27"/>
        <v>24525</v>
      </c>
      <c r="Q334" s="25" t="s">
        <v>100</v>
      </c>
      <c r="R334" s="25" t="s">
        <v>1</v>
      </c>
      <c r="S334" s="9">
        <f t="shared" si="26"/>
        <v>15</v>
      </c>
      <c r="T334" s="9">
        <v>0</v>
      </c>
    </row>
    <row r="335" spans="2:20" s="27" customFormat="1" ht="34.5" customHeight="1" x14ac:dyDescent="0.25">
      <c r="B335" s="13">
        <f t="shared" si="28"/>
        <v>328</v>
      </c>
      <c r="C335" s="12">
        <v>45961</v>
      </c>
      <c r="D335" s="24">
        <v>2025</v>
      </c>
      <c r="E335" s="25" t="s">
        <v>25</v>
      </c>
      <c r="F335" s="25" t="s">
        <v>329</v>
      </c>
      <c r="G335" s="25" t="s">
        <v>329</v>
      </c>
      <c r="H335" s="25" t="s">
        <v>328</v>
      </c>
      <c r="I335" s="25" t="s">
        <v>3</v>
      </c>
      <c r="J335" s="25" t="s">
        <v>327</v>
      </c>
      <c r="K335" s="25" t="s">
        <v>326</v>
      </c>
      <c r="L335" s="25" t="s">
        <v>325</v>
      </c>
      <c r="M335" s="25" t="s">
        <v>324</v>
      </c>
      <c r="N335" s="9">
        <v>842</v>
      </c>
      <c r="O335" s="11">
        <v>1.75</v>
      </c>
      <c r="P335" s="10">
        <f t="shared" si="27"/>
        <v>1473.5</v>
      </c>
      <c r="Q335" s="25" t="s">
        <v>323</v>
      </c>
      <c r="R335" s="25" t="s">
        <v>0</v>
      </c>
      <c r="S335" s="9">
        <f>N335/2</f>
        <v>421</v>
      </c>
      <c r="T335" s="9">
        <v>0</v>
      </c>
    </row>
    <row r="336" spans="2:20" ht="51.75" x14ac:dyDescent="0.25">
      <c r="B336" s="13">
        <f t="shared" si="28"/>
        <v>329</v>
      </c>
      <c r="C336" s="12">
        <v>45961</v>
      </c>
      <c r="D336" s="24">
        <v>2025</v>
      </c>
      <c r="E336" s="25" t="s">
        <v>23</v>
      </c>
      <c r="F336" s="25" t="s">
        <v>24</v>
      </c>
      <c r="G336" s="25" t="s">
        <v>322</v>
      </c>
      <c r="H336" s="25" t="s">
        <v>321</v>
      </c>
      <c r="I336" s="25" t="s">
        <v>30</v>
      </c>
      <c r="J336" s="25" t="s">
        <v>320</v>
      </c>
      <c r="K336" s="25" t="s">
        <v>319</v>
      </c>
      <c r="L336" s="25" t="s">
        <v>129</v>
      </c>
      <c r="M336" s="25" t="s">
        <v>85</v>
      </c>
      <c r="N336" s="9">
        <v>60</v>
      </c>
      <c r="O336" s="11">
        <v>41.03</v>
      </c>
      <c r="P336" s="10">
        <f t="shared" si="27"/>
        <v>2461.8000000000002</v>
      </c>
      <c r="Q336" s="25" t="s">
        <v>126</v>
      </c>
      <c r="R336" s="25" t="s">
        <v>0</v>
      </c>
      <c r="S336" s="9">
        <f>N336</f>
        <v>60</v>
      </c>
      <c r="T336" s="9">
        <v>0</v>
      </c>
    </row>
    <row r="337" spans="1:20" ht="51.75" x14ac:dyDescent="0.25">
      <c r="B337" s="13">
        <f t="shared" si="28"/>
        <v>330</v>
      </c>
      <c r="C337" s="12">
        <v>45961</v>
      </c>
      <c r="D337" s="24">
        <v>2025</v>
      </c>
      <c r="E337" s="25" t="s">
        <v>23</v>
      </c>
      <c r="F337" s="25" t="s">
        <v>24</v>
      </c>
      <c r="G337" s="25" t="s">
        <v>322</v>
      </c>
      <c r="H337" s="25" t="s">
        <v>321</v>
      </c>
      <c r="I337" s="25" t="s">
        <v>30</v>
      </c>
      <c r="J337" s="25" t="s">
        <v>320</v>
      </c>
      <c r="K337" s="25" t="s">
        <v>319</v>
      </c>
      <c r="L337" s="25" t="s">
        <v>153</v>
      </c>
      <c r="M337" s="25" t="s">
        <v>85</v>
      </c>
      <c r="N337" s="9">
        <v>60</v>
      </c>
      <c r="O337" s="11">
        <v>67.540000000000006</v>
      </c>
      <c r="P337" s="10">
        <f t="shared" si="27"/>
        <v>4052.4000000000005</v>
      </c>
      <c r="Q337" s="25" t="s">
        <v>126</v>
      </c>
      <c r="R337" s="25" t="s">
        <v>0</v>
      </c>
      <c r="S337" s="9">
        <f>N337</f>
        <v>60</v>
      </c>
      <c r="T337" s="9">
        <v>0</v>
      </c>
    </row>
    <row r="338" spans="1:20" s="26" customFormat="1" ht="34.5" customHeight="1" x14ac:dyDescent="0.25">
      <c r="B338" s="13">
        <f t="shared" si="28"/>
        <v>331</v>
      </c>
      <c r="C338" s="12">
        <v>45961</v>
      </c>
      <c r="D338" s="24">
        <v>2025</v>
      </c>
      <c r="E338" s="25" t="s">
        <v>23</v>
      </c>
      <c r="F338" s="25" t="s">
        <v>24</v>
      </c>
      <c r="G338" s="25" t="s">
        <v>322</v>
      </c>
      <c r="H338" s="25" t="s">
        <v>321</v>
      </c>
      <c r="I338" s="25" t="s">
        <v>30</v>
      </c>
      <c r="J338" s="25" t="s">
        <v>320</v>
      </c>
      <c r="K338" s="25" t="s">
        <v>319</v>
      </c>
      <c r="L338" s="25" t="s">
        <v>313</v>
      </c>
      <c r="M338" s="25" t="s">
        <v>85</v>
      </c>
      <c r="N338" s="9">
        <v>60</v>
      </c>
      <c r="O338" s="11">
        <v>12</v>
      </c>
      <c r="P338" s="10">
        <f t="shared" si="27"/>
        <v>720</v>
      </c>
      <c r="Q338" s="25" t="s">
        <v>312</v>
      </c>
      <c r="R338" s="28" t="s">
        <v>0</v>
      </c>
      <c r="S338" s="9">
        <f>+N338</f>
        <v>60</v>
      </c>
      <c r="T338" s="9">
        <v>0</v>
      </c>
    </row>
    <row r="339" spans="1:20" ht="51.75" x14ac:dyDescent="0.25">
      <c r="B339" s="13">
        <f t="shared" si="28"/>
        <v>332</v>
      </c>
      <c r="C339" s="12">
        <v>45961</v>
      </c>
      <c r="D339" s="24">
        <v>2025</v>
      </c>
      <c r="E339" s="25" t="s">
        <v>23</v>
      </c>
      <c r="F339" s="25" t="s">
        <v>318</v>
      </c>
      <c r="G339" s="25" t="s">
        <v>317</v>
      </c>
      <c r="H339" s="25" t="s">
        <v>316</v>
      </c>
      <c r="I339" s="25" t="s">
        <v>30</v>
      </c>
      <c r="J339" s="25" t="s">
        <v>315</v>
      </c>
      <c r="K339" s="25" t="s">
        <v>314</v>
      </c>
      <c r="L339" s="25" t="s">
        <v>129</v>
      </c>
      <c r="M339" s="25" t="s">
        <v>85</v>
      </c>
      <c r="N339" s="9">
        <v>19</v>
      </c>
      <c r="O339" s="11">
        <v>41.03</v>
      </c>
      <c r="P339" s="10">
        <f t="shared" si="27"/>
        <v>779.57</v>
      </c>
      <c r="Q339" s="25" t="s">
        <v>126</v>
      </c>
      <c r="R339" s="25" t="s">
        <v>0</v>
      </c>
      <c r="S339" s="9">
        <f>N339</f>
        <v>19</v>
      </c>
      <c r="T339" s="9">
        <v>0</v>
      </c>
    </row>
    <row r="340" spans="1:20" ht="51.75" x14ac:dyDescent="0.25">
      <c r="B340" s="13">
        <f t="shared" si="28"/>
        <v>333</v>
      </c>
      <c r="C340" s="12">
        <v>45961</v>
      </c>
      <c r="D340" s="24">
        <v>2025</v>
      </c>
      <c r="E340" s="25" t="s">
        <v>23</v>
      </c>
      <c r="F340" s="25" t="s">
        <v>318</v>
      </c>
      <c r="G340" s="25" t="s">
        <v>317</v>
      </c>
      <c r="H340" s="25" t="s">
        <v>316</v>
      </c>
      <c r="I340" s="25" t="s">
        <v>30</v>
      </c>
      <c r="J340" s="25" t="s">
        <v>315</v>
      </c>
      <c r="K340" s="25" t="s">
        <v>314</v>
      </c>
      <c r="L340" s="25" t="s">
        <v>153</v>
      </c>
      <c r="M340" s="25" t="s">
        <v>85</v>
      </c>
      <c r="N340" s="9">
        <v>25</v>
      </c>
      <c r="O340" s="11">
        <v>67.540000000000006</v>
      </c>
      <c r="P340" s="10">
        <f t="shared" si="27"/>
        <v>1688.5000000000002</v>
      </c>
      <c r="Q340" s="25" t="s">
        <v>126</v>
      </c>
      <c r="R340" s="25" t="s">
        <v>0</v>
      </c>
      <c r="S340" s="9">
        <f>N340</f>
        <v>25</v>
      </c>
      <c r="T340" s="9">
        <v>0</v>
      </c>
    </row>
    <row r="341" spans="1:20" s="26" customFormat="1" ht="34.5" customHeight="1" x14ac:dyDescent="0.25">
      <c r="B341" s="13">
        <f t="shared" si="28"/>
        <v>334</v>
      </c>
      <c r="C341" s="12">
        <v>45961</v>
      </c>
      <c r="D341" s="24">
        <v>2025</v>
      </c>
      <c r="E341" s="25" t="s">
        <v>23</v>
      </c>
      <c r="F341" s="25" t="s">
        <v>318</v>
      </c>
      <c r="G341" s="25" t="s">
        <v>317</v>
      </c>
      <c r="H341" s="25" t="s">
        <v>316</v>
      </c>
      <c r="I341" s="25" t="s">
        <v>30</v>
      </c>
      <c r="J341" s="25" t="s">
        <v>315</v>
      </c>
      <c r="K341" s="25" t="s">
        <v>314</v>
      </c>
      <c r="L341" s="25" t="s">
        <v>313</v>
      </c>
      <c r="M341" s="25" t="s">
        <v>85</v>
      </c>
      <c r="N341" s="9">
        <v>25</v>
      </c>
      <c r="O341" s="11">
        <v>12</v>
      </c>
      <c r="P341" s="10">
        <f t="shared" si="27"/>
        <v>300</v>
      </c>
      <c r="Q341" s="25" t="s">
        <v>312</v>
      </c>
      <c r="R341" s="28" t="s">
        <v>0</v>
      </c>
      <c r="S341" s="9">
        <f>+N341</f>
        <v>25</v>
      </c>
      <c r="T341" s="9">
        <v>0</v>
      </c>
    </row>
    <row r="342" spans="1:20" ht="34.5" customHeight="1" x14ac:dyDescent="0.25">
      <c r="A342" s="27"/>
      <c r="B342" s="13">
        <f t="shared" si="28"/>
        <v>335</v>
      </c>
      <c r="C342" s="12">
        <v>45960</v>
      </c>
      <c r="D342" s="34">
        <v>2025</v>
      </c>
      <c r="E342" s="25" t="s">
        <v>4</v>
      </c>
      <c r="F342" s="25" t="s">
        <v>111</v>
      </c>
      <c r="G342" s="25" t="s">
        <v>111</v>
      </c>
      <c r="H342" s="25" t="s">
        <v>225</v>
      </c>
      <c r="I342" s="25" t="s">
        <v>3</v>
      </c>
      <c r="J342" s="25" t="s">
        <v>197</v>
      </c>
      <c r="K342" s="25" t="s">
        <v>273</v>
      </c>
      <c r="L342" s="25" t="s">
        <v>311</v>
      </c>
      <c r="M342" s="25" t="s">
        <v>131</v>
      </c>
      <c r="N342" s="9">
        <v>53</v>
      </c>
      <c r="O342" s="11">
        <v>176.7</v>
      </c>
      <c r="P342" s="10">
        <f t="shared" si="27"/>
        <v>9365.0999999999985</v>
      </c>
      <c r="Q342" s="25" t="s">
        <v>310</v>
      </c>
      <c r="R342" s="25" t="s">
        <v>5</v>
      </c>
      <c r="S342" s="9">
        <f>N342</f>
        <v>53</v>
      </c>
      <c r="T342" s="9">
        <v>0</v>
      </c>
    </row>
  </sheetData>
  <sheetProtection selectLockedCells="1" selectUnlockedCells="1"/>
  <autoFilter ref="B7:T342" xr:uid="{C4A97B9C-C42D-4F6E-9273-C72DF2B30CC6}"/>
  <mergeCells count="7">
    <mergeCell ref="B6:C6"/>
    <mergeCell ref="D6:R6"/>
    <mergeCell ref="D1:R1"/>
    <mergeCell ref="D2:R2"/>
    <mergeCell ref="D3:R3"/>
    <mergeCell ref="D4:R4"/>
    <mergeCell ref="D5:R5"/>
  </mergeCells>
  <printOptions horizontalCentered="1"/>
  <pageMargins left="0.25" right="0.25" top="0.75" bottom="0.75" header="0.3" footer="0.3"/>
  <pageSetup paperSize="14" scale="3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Ledy Marcela Carrillo Méndez</cp:lastModifiedBy>
  <cp:lastPrinted>2025-11-12T17:19:50Z</cp:lastPrinted>
  <dcterms:created xsi:type="dcterms:W3CDTF">2024-04-04T21:31:16Z</dcterms:created>
  <dcterms:modified xsi:type="dcterms:W3CDTF">2025-11-13T16:16:10Z</dcterms:modified>
</cp:coreProperties>
</file>